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680" activeTab="0"/>
  </bookViews>
  <sheets>
    <sheet name="расчет НБ Королева" sheetId="1" r:id="rId1"/>
    <sheet name="2 полугодие 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<sst xmlns="http://schemas.openxmlformats.org/spreadsheetml/2006/main" count="164" uniqueCount="68">
  <si>
    <t>№</t>
  </si>
  <si>
    <t>Наименование товара</t>
  </si>
  <si>
    <t xml:space="preserve">Средняя цена </t>
  </si>
  <si>
    <t>Количество</t>
  </si>
  <si>
    <t>Адм.</t>
  </si>
  <si>
    <t>кол-во</t>
  </si>
  <si>
    <t>сумма</t>
  </si>
  <si>
    <t>АК</t>
  </si>
  <si>
    <t>КДН</t>
  </si>
  <si>
    <t>УОП</t>
  </si>
  <si>
    <t>Картридж     2612А</t>
  </si>
  <si>
    <t>Охрана труда</t>
  </si>
  <si>
    <t>ИТОГО:</t>
  </si>
  <si>
    <t>Картридж 106R02310 для ксерокса3315</t>
  </si>
  <si>
    <t>Комендант здания</t>
  </si>
  <si>
    <t>Картридж HP CB436A</t>
  </si>
  <si>
    <t>Картридж HP CE278A</t>
  </si>
  <si>
    <t>Картридж HP CE285 A (черно-белый)</t>
  </si>
  <si>
    <t>Картридж 106 R01487для ксерокса3210/3220</t>
  </si>
  <si>
    <t>Картридж НР Q5949, черно-белый</t>
  </si>
  <si>
    <t>Тонер картридж Kyocera TK-1140 для принтера FS-1035 MFP/DP/1135MFP</t>
  </si>
  <si>
    <t>Здрав</t>
  </si>
  <si>
    <t>общее кол-во</t>
  </si>
  <si>
    <t>COPY CENTR</t>
  </si>
  <si>
    <t>"Картридж Ленд"</t>
  </si>
  <si>
    <t>ИП Козаченко</t>
  </si>
  <si>
    <t>Картридж HP CС740 A черный</t>
  </si>
  <si>
    <t>Картридж HP CС741A  голубой</t>
  </si>
  <si>
    <t>Картридж HP CС742 A желтый</t>
  </si>
  <si>
    <t>Картридж HP CС743 A пурпурный</t>
  </si>
  <si>
    <t>Картридж HP CЕ-505А</t>
  </si>
  <si>
    <t>Картридж  CB436A</t>
  </si>
  <si>
    <t>Картридж  Q7553 А</t>
  </si>
  <si>
    <t>Картридж EP-27</t>
  </si>
  <si>
    <t>Картридж HP C7115A</t>
  </si>
  <si>
    <t>Картридж НР 280Х</t>
  </si>
  <si>
    <t>Картридж  CE 410X (305X) для принтера HP Laser Pro 300</t>
  </si>
  <si>
    <t>Картридж  CE 411A(305X) для принтера HP Laser Pro 300</t>
  </si>
  <si>
    <t>Картридж  CE 412A (305X) для принтера HP Laser Pro 300</t>
  </si>
  <si>
    <t>Картридж  CE 413A (305X) для принтера HP Laser Pro 300</t>
  </si>
  <si>
    <t>Картридж  TK-590C для принтера Kyocera ECOSYS P6026cdn</t>
  </si>
  <si>
    <t>Тонер картридж  ТК-170 Kyocera ECOSYS P2135dn</t>
  </si>
  <si>
    <t>Чичасова Е.И.</t>
  </si>
  <si>
    <t xml:space="preserve">Тонер картридж  ТК-160 Kyocera ECOSYS P2035dn </t>
  </si>
  <si>
    <t xml:space="preserve">IV. Обоснование начальной (максимальной) цены контракта 
на право заключения муниципального контракта на оказание услуг по обслуживанию копировально-множительной техники и факсимильных аппаратов
Метод определения начальной (максимальной) цены: метод сопоставимых рыночных цен
Способ размещения заказа: аукцион в электронной форме </t>
  </si>
  <si>
    <t>Epson AcuLaser      (цветной А4)</t>
  </si>
  <si>
    <t>HP Laser Jet M 1120 МФУ</t>
  </si>
  <si>
    <t>HP Laser Jet 5200 (ч/б А3)</t>
  </si>
  <si>
    <t>HP Laser Jet 1320 принтер</t>
  </si>
  <si>
    <t>HP Laser Jet 3050 МФУ</t>
  </si>
  <si>
    <t>HP Laser Jet 3052 МФУ</t>
  </si>
  <si>
    <t>Ремонт принтеров</t>
  </si>
  <si>
    <t>HP Laser Jet 3015 МФУ</t>
  </si>
  <si>
    <t>XEROX WorkCentre 3210/3220  МФУ</t>
  </si>
  <si>
    <t xml:space="preserve">Kyocera ECOSYS М 2035dn МФУ </t>
  </si>
  <si>
    <t>Panasonic KF-FL543</t>
  </si>
  <si>
    <t>Картридж  TK-590K для принтера Kyocera ECOSYS P6026cdn</t>
  </si>
  <si>
    <t>Картридж  TK-590M для принтера Kyocera ECOSYS P6026cdn</t>
  </si>
  <si>
    <t>Картридж  TK-590Y для принтера Kyocera ECOSYS P6026cdn</t>
  </si>
  <si>
    <t>1* Коммерческое предложение Прайс лист на 2015 год</t>
  </si>
  <si>
    <t>3* Коммерческое предложение от 28.07.2015 б/н</t>
  </si>
  <si>
    <t>Итого: Начальная (максимальная) цена контракта: 145 356 (сто сорок пять тысячь  триста пятьдесят шесть) рублей 39 копеек</t>
  </si>
  <si>
    <t>Эксперт УБУиО</t>
  </si>
  <si>
    <t>Н.Б. Королева</t>
  </si>
  <si>
    <t>2* Коммерческое предложение   Прайс лист  2015 г</t>
  </si>
  <si>
    <t>Поставщик №1</t>
  </si>
  <si>
    <t>Поставщик №2</t>
  </si>
  <si>
    <t>Поставщик №3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</si>
</sst>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[$-FC19]d\ mmmm\ yyyy\ &quot;г.&quot;"/>
    <numFmt numFmtId="179" formatCode="0.0"/>
    <numFmt numFmtId="180" formatCode="#,##0.00\ &quot;₽&quot;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PageLayoutView="0" workbookViewId="0" topLeftCell="B1">
      <selection activeCell="E41" sqref="E41:E43"/>
    </sheetView>
  </sheetViews>
  <sheetFormatPr defaultColWidth="9.00390625" defaultRowHeight="12.75"/>
  <cols>
    <col min="1" max="1" width="4.625" style="2" customWidth="1"/>
    <col min="2" max="2" width="23.00390625" style="2" customWidth="1"/>
    <col min="3" max="3" width="9.375" style="9" customWidth="1"/>
    <col min="4" max="4" width="9.625" style="78" customWidth="1"/>
    <col min="5" max="5" width="9.75390625" style="9" customWidth="1"/>
    <col min="6" max="6" width="9.25390625" style="9" customWidth="1"/>
    <col min="7" max="7" width="5.875" style="2" customWidth="1"/>
    <col min="8" max="8" width="11.125" style="2" customWidth="1"/>
    <col min="9" max="9" width="6.00390625" style="17" customWidth="1"/>
    <col min="10" max="10" width="8.625" style="2" customWidth="1"/>
    <col min="11" max="11" width="3.875" style="2" customWidth="1"/>
    <col min="12" max="12" width="4.625" style="2" customWidth="1"/>
    <col min="13" max="13" width="2.875" style="17" customWidth="1"/>
    <col min="14" max="14" width="10.625" style="2" customWidth="1"/>
    <col min="15" max="15" width="9.125" style="2" hidden="1" customWidth="1"/>
    <col min="16" max="16" width="3.875" style="2" customWidth="1"/>
    <col min="17" max="17" width="7.25390625" style="2" customWidth="1"/>
    <col min="18" max="18" width="3.875" style="2" customWidth="1"/>
    <col min="19" max="19" width="7.25390625" style="2" customWidth="1"/>
    <col min="20" max="20" width="7.375" style="17" customWidth="1"/>
    <col min="21" max="21" width="11.75390625" style="14" customWidth="1"/>
    <col min="22" max="22" width="10.125" style="2" bestFit="1" customWidth="1"/>
    <col min="23" max="16384" width="9.125" style="2" customWidth="1"/>
  </cols>
  <sheetData>
    <row r="1" spans="2:21" ht="12.75">
      <c r="B1" s="97" t="s">
        <v>44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2:21" ht="12.7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2:21" ht="12.7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1" ht="12.7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1" ht="12.7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1" ht="15.7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13.5" customHeight="1">
      <c r="A7" s="90" t="s">
        <v>0</v>
      </c>
      <c r="B7" s="91" t="s">
        <v>1</v>
      </c>
      <c r="C7" s="94" t="s">
        <v>65</v>
      </c>
      <c r="D7" s="95" t="s">
        <v>66</v>
      </c>
      <c r="E7" s="94" t="s">
        <v>67</v>
      </c>
      <c r="F7" s="94" t="s">
        <v>2</v>
      </c>
      <c r="G7" s="90" t="s">
        <v>3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8"/>
      <c r="U7" s="15"/>
    </row>
    <row r="8" spans="1:21" ht="23.25" customHeight="1">
      <c r="A8" s="90"/>
      <c r="B8" s="92"/>
      <c r="C8" s="94"/>
      <c r="D8" s="95"/>
      <c r="E8" s="94"/>
      <c r="F8" s="94"/>
      <c r="G8" s="90" t="s">
        <v>4</v>
      </c>
      <c r="H8" s="90"/>
      <c r="I8" s="100" t="s">
        <v>8</v>
      </c>
      <c r="J8" s="100"/>
      <c r="K8" s="100" t="s">
        <v>7</v>
      </c>
      <c r="L8" s="100"/>
      <c r="M8" s="101" t="s">
        <v>9</v>
      </c>
      <c r="N8" s="102"/>
      <c r="O8" s="29"/>
      <c r="P8" s="101" t="s">
        <v>11</v>
      </c>
      <c r="Q8" s="102"/>
      <c r="R8" s="101" t="s">
        <v>21</v>
      </c>
      <c r="S8" s="102"/>
      <c r="T8" s="103" t="s">
        <v>22</v>
      </c>
      <c r="U8" s="88" t="s">
        <v>6</v>
      </c>
    </row>
    <row r="9" spans="1:21" ht="25.5">
      <c r="A9" s="90"/>
      <c r="B9" s="93"/>
      <c r="C9" s="94"/>
      <c r="D9" s="95"/>
      <c r="E9" s="94"/>
      <c r="F9" s="94"/>
      <c r="G9" s="3" t="s">
        <v>5</v>
      </c>
      <c r="H9" s="1" t="s">
        <v>6</v>
      </c>
      <c r="I9" s="30" t="s">
        <v>5</v>
      </c>
      <c r="J9" s="28" t="s">
        <v>6</v>
      </c>
      <c r="K9" s="31" t="s">
        <v>5</v>
      </c>
      <c r="L9" s="28" t="s">
        <v>6</v>
      </c>
      <c r="M9" s="30" t="s">
        <v>5</v>
      </c>
      <c r="N9" s="28" t="s">
        <v>6</v>
      </c>
      <c r="O9" s="28" t="s">
        <v>6</v>
      </c>
      <c r="P9" s="31" t="s">
        <v>5</v>
      </c>
      <c r="Q9" s="28" t="s">
        <v>6</v>
      </c>
      <c r="R9" s="31" t="s">
        <v>5</v>
      </c>
      <c r="S9" s="28" t="s">
        <v>6</v>
      </c>
      <c r="T9" s="103"/>
      <c r="U9" s="89"/>
    </row>
    <row r="10" spans="1:21" ht="26.25" customHeight="1">
      <c r="A10" s="10">
        <v>1</v>
      </c>
      <c r="B10" s="20" t="s">
        <v>10</v>
      </c>
      <c r="C10" s="44">
        <v>450</v>
      </c>
      <c r="D10" s="44">
        <v>440</v>
      </c>
      <c r="E10" s="45">
        <v>500</v>
      </c>
      <c r="F10" s="44">
        <v>463.33</v>
      </c>
      <c r="G10" s="21">
        <v>45</v>
      </c>
      <c r="H10" s="42">
        <f>F10*G10</f>
        <v>20849.85</v>
      </c>
      <c r="I10" s="24"/>
      <c r="J10" s="32"/>
      <c r="K10" s="32"/>
      <c r="L10" s="32"/>
      <c r="M10" s="24"/>
      <c r="N10" s="50">
        <f>F10*M10</f>
        <v>0</v>
      </c>
      <c r="O10" s="32"/>
      <c r="P10" s="32"/>
      <c r="Q10" s="32"/>
      <c r="R10" s="32"/>
      <c r="S10" s="32"/>
      <c r="T10" s="82">
        <f>SUM(G10,I10,K10,M10,P10+R10)</f>
        <v>45</v>
      </c>
      <c r="U10" s="42">
        <f>(G10+I10+M10+P10+R10)*F10</f>
        <v>20849.85</v>
      </c>
    </row>
    <row r="11" spans="1:21" ht="23.25" customHeight="1">
      <c r="A11" s="11">
        <v>2</v>
      </c>
      <c r="B11" s="22" t="s">
        <v>33</v>
      </c>
      <c r="C11" s="46">
        <v>500</v>
      </c>
      <c r="D11" s="46">
        <v>440</v>
      </c>
      <c r="E11" s="46">
        <v>500</v>
      </c>
      <c r="F11" s="46">
        <v>480</v>
      </c>
      <c r="G11" s="23">
        <v>3</v>
      </c>
      <c r="H11" s="42">
        <f aca="true" t="shared" si="0" ref="H11:H37">F11*G11</f>
        <v>1440</v>
      </c>
      <c r="I11" s="23"/>
      <c r="J11" s="33"/>
      <c r="K11" s="34"/>
      <c r="L11" s="33"/>
      <c r="M11" s="23"/>
      <c r="N11" s="50">
        <f aca="true" t="shared" si="1" ref="N11:N37">F11*M11</f>
        <v>0</v>
      </c>
      <c r="O11" s="35"/>
      <c r="P11" s="33"/>
      <c r="Q11" s="33"/>
      <c r="R11" s="33"/>
      <c r="S11" s="33"/>
      <c r="T11" s="82">
        <f aca="true" t="shared" si="2" ref="T11:T37">SUM(G11,I11,K11,M11,P11+R11)</f>
        <v>3</v>
      </c>
      <c r="U11" s="42">
        <f>(G11+I11+K11+M11+P11+R11)*F11</f>
        <v>1440</v>
      </c>
    </row>
    <row r="12" spans="1:21" ht="24" customHeight="1">
      <c r="A12" s="11">
        <v>3</v>
      </c>
      <c r="B12" s="22" t="s">
        <v>34</v>
      </c>
      <c r="C12" s="46">
        <v>500</v>
      </c>
      <c r="D12" s="46">
        <v>440</v>
      </c>
      <c r="E12" s="46">
        <v>500</v>
      </c>
      <c r="F12" s="46">
        <v>480</v>
      </c>
      <c r="G12" s="23">
        <v>2</v>
      </c>
      <c r="H12" s="42">
        <f t="shared" si="0"/>
        <v>960</v>
      </c>
      <c r="I12" s="23"/>
      <c r="J12" s="33"/>
      <c r="K12" s="35"/>
      <c r="L12" s="33"/>
      <c r="M12" s="23"/>
      <c r="N12" s="50">
        <f t="shared" si="1"/>
        <v>0</v>
      </c>
      <c r="O12" s="35"/>
      <c r="P12" s="33"/>
      <c r="Q12" s="33"/>
      <c r="R12" s="33"/>
      <c r="S12" s="33"/>
      <c r="T12" s="82">
        <f t="shared" si="2"/>
        <v>2</v>
      </c>
      <c r="U12" s="42">
        <f>(G12+I12+K12+M12+P12+R12)*F12</f>
        <v>960</v>
      </c>
    </row>
    <row r="13" spans="1:21" ht="22.5" customHeight="1">
      <c r="A13" s="10">
        <v>4</v>
      </c>
      <c r="B13" s="22" t="s">
        <v>15</v>
      </c>
      <c r="C13" s="44">
        <v>450</v>
      </c>
      <c r="D13" s="44">
        <v>440</v>
      </c>
      <c r="E13" s="44">
        <v>400</v>
      </c>
      <c r="F13" s="45">
        <v>430</v>
      </c>
      <c r="G13" s="23">
        <v>15</v>
      </c>
      <c r="H13" s="42">
        <f t="shared" si="0"/>
        <v>6450</v>
      </c>
      <c r="I13" s="23"/>
      <c r="J13" s="33"/>
      <c r="K13" s="35"/>
      <c r="L13" s="33"/>
      <c r="M13" s="23"/>
      <c r="N13" s="50">
        <f t="shared" si="1"/>
        <v>0</v>
      </c>
      <c r="O13" s="35"/>
      <c r="P13" s="33"/>
      <c r="Q13" s="33"/>
      <c r="R13" s="33"/>
      <c r="S13" s="33"/>
      <c r="T13" s="82">
        <f t="shared" si="2"/>
        <v>15</v>
      </c>
      <c r="U13" s="42">
        <f aca="true" t="shared" si="3" ref="U13:U37">(G13+I13+M13+P13+R13)*F13</f>
        <v>6450</v>
      </c>
    </row>
    <row r="14" spans="1:21" ht="21.75" customHeight="1">
      <c r="A14" s="10">
        <v>5</v>
      </c>
      <c r="B14" s="22" t="s">
        <v>16</v>
      </c>
      <c r="C14" s="44">
        <v>450</v>
      </c>
      <c r="D14" s="44">
        <v>440</v>
      </c>
      <c r="E14" s="44">
        <v>400</v>
      </c>
      <c r="F14" s="45">
        <v>430</v>
      </c>
      <c r="G14" s="24">
        <v>15</v>
      </c>
      <c r="H14" s="42">
        <f t="shared" si="0"/>
        <v>6450</v>
      </c>
      <c r="I14" s="24"/>
      <c r="J14" s="32"/>
      <c r="K14" s="32"/>
      <c r="L14" s="32"/>
      <c r="M14" s="24">
        <v>4</v>
      </c>
      <c r="N14" s="50">
        <f t="shared" si="1"/>
        <v>1720</v>
      </c>
      <c r="O14" s="32"/>
      <c r="P14" s="32"/>
      <c r="Q14" s="32"/>
      <c r="R14" s="32"/>
      <c r="S14" s="32"/>
      <c r="T14" s="82">
        <f t="shared" si="2"/>
        <v>19</v>
      </c>
      <c r="U14" s="42">
        <f t="shared" si="3"/>
        <v>8170</v>
      </c>
    </row>
    <row r="15" spans="1:21" ht="27" customHeight="1">
      <c r="A15" s="10">
        <v>6</v>
      </c>
      <c r="B15" s="20" t="s">
        <v>17</v>
      </c>
      <c r="C15" s="44">
        <v>450</v>
      </c>
      <c r="D15" s="44">
        <v>440</v>
      </c>
      <c r="E15" s="44">
        <v>400</v>
      </c>
      <c r="F15" s="45">
        <v>430</v>
      </c>
      <c r="G15" s="24">
        <v>5</v>
      </c>
      <c r="H15" s="42">
        <f t="shared" si="0"/>
        <v>2150</v>
      </c>
      <c r="I15" s="24"/>
      <c r="J15" s="32"/>
      <c r="K15" s="32"/>
      <c r="L15" s="32"/>
      <c r="M15" s="24"/>
      <c r="N15" s="50">
        <f t="shared" si="1"/>
        <v>0</v>
      </c>
      <c r="O15" s="32"/>
      <c r="P15" s="32"/>
      <c r="Q15" s="32"/>
      <c r="R15" s="32"/>
      <c r="S15" s="32"/>
      <c r="T15" s="82">
        <f t="shared" si="2"/>
        <v>5</v>
      </c>
      <c r="U15" s="42">
        <f t="shared" si="3"/>
        <v>2150</v>
      </c>
    </row>
    <row r="16" spans="1:21" ht="27" customHeight="1">
      <c r="A16" s="10">
        <v>7</v>
      </c>
      <c r="B16" s="22" t="s">
        <v>26</v>
      </c>
      <c r="C16" s="74">
        <v>700</v>
      </c>
      <c r="D16" s="44">
        <v>1010</v>
      </c>
      <c r="E16" s="44">
        <v>900</v>
      </c>
      <c r="F16" s="44">
        <v>870</v>
      </c>
      <c r="G16" s="25">
        <v>1</v>
      </c>
      <c r="H16" s="42">
        <f t="shared" si="0"/>
        <v>870</v>
      </c>
      <c r="I16" s="36"/>
      <c r="J16" s="37"/>
      <c r="K16" s="37"/>
      <c r="L16" s="38"/>
      <c r="M16" s="36"/>
      <c r="N16" s="50">
        <f t="shared" si="1"/>
        <v>0</v>
      </c>
      <c r="O16" s="37"/>
      <c r="P16" s="37"/>
      <c r="Q16" s="37"/>
      <c r="R16" s="37"/>
      <c r="S16" s="37"/>
      <c r="T16" s="82">
        <f t="shared" si="2"/>
        <v>1</v>
      </c>
      <c r="U16" s="42">
        <f t="shared" si="3"/>
        <v>870</v>
      </c>
    </row>
    <row r="17" spans="1:21" ht="27" customHeight="1">
      <c r="A17" s="10">
        <v>8</v>
      </c>
      <c r="B17" s="22" t="s">
        <v>27</v>
      </c>
      <c r="C17" s="74">
        <v>700</v>
      </c>
      <c r="D17" s="44">
        <v>1010</v>
      </c>
      <c r="E17" s="44">
        <v>900</v>
      </c>
      <c r="F17" s="44">
        <v>870</v>
      </c>
      <c r="G17" s="24">
        <v>1</v>
      </c>
      <c r="H17" s="42">
        <f t="shared" si="0"/>
        <v>870</v>
      </c>
      <c r="I17" s="23"/>
      <c r="J17" s="33"/>
      <c r="K17" s="33"/>
      <c r="L17" s="32"/>
      <c r="M17" s="23"/>
      <c r="N17" s="50">
        <f t="shared" si="1"/>
        <v>0</v>
      </c>
      <c r="O17" s="33"/>
      <c r="P17" s="33"/>
      <c r="Q17" s="33"/>
      <c r="R17" s="33"/>
      <c r="S17" s="33"/>
      <c r="T17" s="82">
        <f t="shared" si="2"/>
        <v>1</v>
      </c>
      <c r="U17" s="42">
        <f t="shared" si="3"/>
        <v>870</v>
      </c>
    </row>
    <row r="18" spans="1:21" ht="27" customHeight="1">
      <c r="A18" s="10">
        <v>9</v>
      </c>
      <c r="B18" s="20" t="s">
        <v>28</v>
      </c>
      <c r="C18" s="74">
        <v>700</v>
      </c>
      <c r="D18" s="44">
        <v>1010</v>
      </c>
      <c r="E18" s="44">
        <v>900</v>
      </c>
      <c r="F18" s="44">
        <v>870</v>
      </c>
      <c r="G18" s="24">
        <v>1</v>
      </c>
      <c r="H18" s="42">
        <f t="shared" si="0"/>
        <v>870</v>
      </c>
      <c r="I18" s="24"/>
      <c r="J18" s="32"/>
      <c r="K18" s="32"/>
      <c r="L18" s="32"/>
      <c r="M18" s="24"/>
      <c r="N18" s="50">
        <f t="shared" si="1"/>
        <v>0</v>
      </c>
      <c r="O18" s="32"/>
      <c r="P18" s="32"/>
      <c r="Q18" s="32"/>
      <c r="R18" s="32"/>
      <c r="S18" s="32"/>
      <c r="T18" s="82">
        <f t="shared" si="2"/>
        <v>1</v>
      </c>
      <c r="U18" s="42">
        <f t="shared" si="3"/>
        <v>870</v>
      </c>
    </row>
    <row r="19" spans="1:21" ht="27" customHeight="1">
      <c r="A19" s="10">
        <v>10</v>
      </c>
      <c r="B19" s="20" t="s">
        <v>29</v>
      </c>
      <c r="C19" s="74">
        <v>700</v>
      </c>
      <c r="D19" s="44">
        <v>1010</v>
      </c>
      <c r="E19" s="44">
        <v>900</v>
      </c>
      <c r="F19" s="44">
        <v>870</v>
      </c>
      <c r="G19" s="24">
        <v>1</v>
      </c>
      <c r="H19" s="42">
        <f t="shared" si="0"/>
        <v>870</v>
      </c>
      <c r="I19" s="24"/>
      <c r="J19" s="32"/>
      <c r="K19" s="32"/>
      <c r="L19" s="32"/>
      <c r="M19" s="24"/>
      <c r="N19" s="50">
        <f t="shared" si="1"/>
        <v>0</v>
      </c>
      <c r="O19" s="32"/>
      <c r="P19" s="32"/>
      <c r="Q19" s="32"/>
      <c r="R19" s="32"/>
      <c r="S19" s="32"/>
      <c r="T19" s="82">
        <f t="shared" si="2"/>
        <v>1</v>
      </c>
      <c r="U19" s="42">
        <f t="shared" si="3"/>
        <v>870</v>
      </c>
    </row>
    <row r="20" spans="1:21" ht="27" customHeight="1">
      <c r="A20" s="10">
        <v>11</v>
      </c>
      <c r="B20" s="26" t="s">
        <v>30</v>
      </c>
      <c r="C20" s="44">
        <v>600</v>
      </c>
      <c r="D20" s="44">
        <v>440</v>
      </c>
      <c r="E20" s="44">
        <v>500</v>
      </c>
      <c r="F20" s="44">
        <v>513.33</v>
      </c>
      <c r="G20" s="21">
        <v>27</v>
      </c>
      <c r="H20" s="42">
        <f t="shared" si="0"/>
        <v>13859.910000000002</v>
      </c>
      <c r="I20" s="24"/>
      <c r="J20" s="32"/>
      <c r="K20" s="32"/>
      <c r="L20" s="32"/>
      <c r="M20" s="24"/>
      <c r="N20" s="50">
        <f t="shared" si="1"/>
        <v>0</v>
      </c>
      <c r="O20" s="32"/>
      <c r="P20" s="32"/>
      <c r="Q20" s="32"/>
      <c r="R20" s="32"/>
      <c r="S20" s="32"/>
      <c r="T20" s="82">
        <f t="shared" si="2"/>
        <v>27</v>
      </c>
      <c r="U20" s="42">
        <f t="shared" si="3"/>
        <v>13859.910000000002</v>
      </c>
    </row>
    <row r="21" spans="1:21" ht="25.5" customHeight="1">
      <c r="A21" s="10">
        <v>12</v>
      </c>
      <c r="B21" s="26" t="s">
        <v>32</v>
      </c>
      <c r="C21" s="44">
        <v>500</v>
      </c>
      <c r="D21" s="44">
        <v>440</v>
      </c>
      <c r="E21" s="44">
        <v>600</v>
      </c>
      <c r="F21" s="44">
        <v>513.33</v>
      </c>
      <c r="G21" s="21">
        <v>1</v>
      </c>
      <c r="H21" s="42">
        <f t="shared" si="0"/>
        <v>513.33</v>
      </c>
      <c r="I21" s="23"/>
      <c r="J21" s="33"/>
      <c r="K21" s="33"/>
      <c r="L21" s="33"/>
      <c r="M21" s="23"/>
      <c r="N21" s="50">
        <f t="shared" si="1"/>
        <v>0</v>
      </c>
      <c r="O21" s="33"/>
      <c r="P21" s="33"/>
      <c r="Q21" s="33"/>
      <c r="R21" s="33"/>
      <c r="S21" s="33"/>
      <c r="T21" s="82">
        <f t="shared" si="2"/>
        <v>1</v>
      </c>
      <c r="U21" s="42">
        <f>(G21+I21+K21+M21+P21+R21)*F21</f>
        <v>513.33</v>
      </c>
    </row>
    <row r="22" spans="1:21" ht="29.25" customHeight="1">
      <c r="A22" s="10">
        <v>13</v>
      </c>
      <c r="B22" s="26" t="s">
        <v>41</v>
      </c>
      <c r="C22" s="44">
        <v>1500</v>
      </c>
      <c r="D22" s="44">
        <v>850</v>
      </c>
      <c r="E22" s="44">
        <v>800</v>
      </c>
      <c r="F22" s="44">
        <v>1050</v>
      </c>
      <c r="G22" s="21">
        <v>1</v>
      </c>
      <c r="H22" s="42">
        <f t="shared" si="0"/>
        <v>1050</v>
      </c>
      <c r="I22" s="24"/>
      <c r="J22" s="32"/>
      <c r="K22" s="32"/>
      <c r="L22" s="32"/>
      <c r="M22" s="24">
        <v>2</v>
      </c>
      <c r="N22" s="50">
        <f t="shared" si="1"/>
        <v>2100</v>
      </c>
      <c r="O22" s="32"/>
      <c r="P22" s="32"/>
      <c r="Q22" s="32"/>
      <c r="R22" s="32"/>
      <c r="S22" s="32"/>
      <c r="T22" s="82">
        <f t="shared" si="2"/>
        <v>3</v>
      </c>
      <c r="U22" s="42">
        <f>(G22+I22+K22+M22+P22+R22)*F22</f>
        <v>3150</v>
      </c>
    </row>
    <row r="23" spans="1:21" ht="25.5" customHeight="1">
      <c r="A23" s="10">
        <v>14</v>
      </c>
      <c r="B23" s="27" t="s">
        <v>43</v>
      </c>
      <c r="C23" s="44">
        <v>1500</v>
      </c>
      <c r="D23" s="44">
        <v>850</v>
      </c>
      <c r="E23" s="44">
        <v>800</v>
      </c>
      <c r="F23" s="44">
        <v>1050</v>
      </c>
      <c r="G23" s="21">
        <v>0</v>
      </c>
      <c r="H23" s="42">
        <f t="shared" si="0"/>
        <v>0</v>
      </c>
      <c r="I23" s="23"/>
      <c r="J23" s="33"/>
      <c r="K23" s="33"/>
      <c r="L23" s="33"/>
      <c r="M23" s="23">
        <v>2</v>
      </c>
      <c r="N23" s="50">
        <f t="shared" si="1"/>
        <v>2100</v>
      </c>
      <c r="O23" s="33"/>
      <c r="P23" s="33"/>
      <c r="Q23" s="33"/>
      <c r="R23" s="33"/>
      <c r="S23" s="33"/>
      <c r="T23" s="82">
        <f t="shared" si="2"/>
        <v>2</v>
      </c>
      <c r="U23" s="42">
        <f>(G23+I23+K23+M23+P23+R23)*F23</f>
        <v>2100</v>
      </c>
    </row>
    <row r="24" spans="1:21" ht="39" customHeight="1">
      <c r="A24" s="11">
        <v>15</v>
      </c>
      <c r="B24" s="22" t="s">
        <v>18</v>
      </c>
      <c r="C24" s="46">
        <v>800</v>
      </c>
      <c r="D24" s="46">
        <v>550</v>
      </c>
      <c r="E24" s="46">
        <v>700</v>
      </c>
      <c r="F24" s="46">
        <v>683.33</v>
      </c>
      <c r="G24" s="23">
        <v>13</v>
      </c>
      <c r="H24" s="42">
        <f t="shared" si="0"/>
        <v>8883.29</v>
      </c>
      <c r="I24" s="23"/>
      <c r="J24" s="33"/>
      <c r="K24" s="33"/>
      <c r="L24" s="33"/>
      <c r="M24" s="23">
        <v>8</v>
      </c>
      <c r="N24" s="50">
        <f t="shared" si="1"/>
        <v>5466.64</v>
      </c>
      <c r="O24" s="33"/>
      <c r="P24" s="33"/>
      <c r="Q24" s="33"/>
      <c r="R24" s="33"/>
      <c r="S24" s="33"/>
      <c r="T24" s="82">
        <f t="shared" si="2"/>
        <v>21</v>
      </c>
      <c r="U24" s="42">
        <f t="shared" si="3"/>
        <v>14349.93</v>
      </c>
    </row>
    <row r="25" spans="1:21" ht="27" customHeight="1">
      <c r="A25" s="11">
        <v>16</v>
      </c>
      <c r="B25" s="22" t="s">
        <v>13</v>
      </c>
      <c r="C25" s="46">
        <v>800</v>
      </c>
      <c r="D25" s="46">
        <v>550</v>
      </c>
      <c r="E25" s="46">
        <v>800</v>
      </c>
      <c r="F25" s="46">
        <v>716.67</v>
      </c>
      <c r="G25" s="23">
        <v>3</v>
      </c>
      <c r="H25" s="42">
        <f t="shared" si="0"/>
        <v>2150.0099999999998</v>
      </c>
      <c r="I25" s="23">
        <v>5</v>
      </c>
      <c r="J25" s="49">
        <f>F25*I25</f>
        <v>3583.35</v>
      </c>
      <c r="K25" s="33"/>
      <c r="L25" s="33"/>
      <c r="M25" s="23"/>
      <c r="N25" s="50">
        <f t="shared" si="1"/>
        <v>0</v>
      </c>
      <c r="O25" s="33"/>
      <c r="P25" s="33"/>
      <c r="Q25" s="33"/>
      <c r="R25" s="33"/>
      <c r="S25" s="33"/>
      <c r="T25" s="82">
        <f t="shared" si="2"/>
        <v>8</v>
      </c>
      <c r="U25" s="42">
        <f t="shared" si="3"/>
        <v>5733.36</v>
      </c>
    </row>
    <row r="26" spans="1:21" ht="17.25" customHeight="1">
      <c r="A26" s="10">
        <v>20</v>
      </c>
      <c r="B26" s="20" t="s">
        <v>31</v>
      </c>
      <c r="C26" s="44">
        <v>450</v>
      </c>
      <c r="D26" s="44">
        <v>440</v>
      </c>
      <c r="E26" s="44">
        <v>400</v>
      </c>
      <c r="F26" s="44">
        <v>430</v>
      </c>
      <c r="G26" s="24">
        <v>5</v>
      </c>
      <c r="H26" s="42">
        <f t="shared" si="0"/>
        <v>2150</v>
      </c>
      <c r="I26" s="24"/>
      <c r="J26" s="32"/>
      <c r="K26" s="32"/>
      <c r="L26" s="32"/>
      <c r="M26" s="24"/>
      <c r="N26" s="50">
        <f t="shared" si="1"/>
        <v>0</v>
      </c>
      <c r="O26" s="32"/>
      <c r="P26" s="32"/>
      <c r="Q26" s="32"/>
      <c r="R26" s="32"/>
      <c r="S26" s="32"/>
      <c r="T26" s="82">
        <f t="shared" si="2"/>
        <v>5</v>
      </c>
      <c r="U26" s="42">
        <f t="shared" si="3"/>
        <v>2150</v>
      </c>
    </row>
    <row r="27" spans="1:21" ht="26.25" customHeight="1">
      <c r="A27" s="11">
        <v>21</v>
      </c>
      <c r="B27" s="22" t="s">
        <v>19</v>
      </c>
      <c r="C27" s="46">
        <v>500</v>
      </c>
      <c r="D27" s="46">
        <v>440</v>
      </c>
      <c r="E27" s="46">
        <v>500</v>
      </c>
      <c r="F27" s="46">
        <v>480</v>
      </c>
      <c r="G27" s="23">
        <v>8</v>
      </c>
      <c r="H27" s="42">
        <f t="shared" si="0"/>
        <v>3840</v>
      </c>
      <c r="I27" s="23"/>
      <c r="J27" s="33"/>
      <c r="K27" s="33"/>
      <c r="L27" s="33"/>
      <c r="M27" s="23"/>
      <c r="N27" s="50">
        <f t="shared" si="1"/>
        <v>0</v>
      </c>
      <c r="O27" s="32"/>
      <c r="P27" s="33"/>
      <c r="Q27" s="33"/>
      <c r="R27" s="33"/>
      <c r="S27" s="33"/>
      <c r="T27" s="82">
        <f t="shared" si="2"/>
        <v>8</v>
      </c>
      <c r="U27" s="42">
        <f t="shared" si="3"/>
        <v>3840</v>
      </c>
    </row>
    <row r="28" spans="1:21" ht="39.75" customHeight="1">
      <c r="A28" s="11">
        <v>22</v>
      </c>
      <c r="B28" s="22" t="s">
        <v>20</v>
      </c>
      <c r="C28" s="46">
        <v>1500</v>
      </c>
      <c r="D28" s="46">
        <v>800</v>
      </c>
      <c r="E28" s="46">
        <v>850</v>
      </c>
      <c r="F28" s="46">
        <v>1050</v>
      </c>
      <c r="G28" s="23">
        <v>18</v>
      </c>
      <c r="H28" s="42">
        <f t="shared" si="0"/>
        <v>18900</v>
      </c>
      <c r="I28" s="23"/>
      <c r="J28" s="33"/>
      <c r="K28" s="33"/>
      <c r="L28" s="33"/>
      <c r="M28" s="23">
        <v>4</v>
      </c>
      <c r="N28" s="50">
        <f t="shared" si="1"/>
        <v>4200</v>
      </c>
      <c r="O28" s="32"/>
      <c r="P28" s="33"/>
      <c r="Q28" s="33"/>
      <c r="R28" s="33"/>
      <c r="S28" s="33"/>
      <c r="T28" s="82">
        <f t="shared" si="2"/>
        <v>22</v>
      </c>
      <c r="U28" s="42">
        <f t="shared" si="3"/>
        <v>23100</v>
      </c>
    </row>
    <row r="29" spans="1:21" ht="19.5" customHeight="1">
      <c r="A29" s="10">
        <v>23</v>
      </c>
      <c r="B29" s="20" t="s">
        <v>35</v>
      </c>
      <c r="C29" s="44">
        <v>1200</v>
      </c>
      <c r="D29" s="44">
        <v>550</v>
      </c>
      <c r="E29" s="44">
        <v>700</v>
      </c>
      <c r="F29" s="44">
        <v>816.67</v>
      </c>
      <c r="G29" s="24">
        <v>1</v>
      </c>
      <c r="H29" s="42">
        <f t="shared" si="0"/>
        <v>816.67</v>
      </c>
      <c r="I29" s="24"/>
      <c r="J29" s="32"/>
      <c r="K29" s="32"/>
      <c r="L29" s="32"/>
      <c r="M29" s="24">
        <v>4</v>
      </c>
      <c r="N29" s="50">
        <f t="shared" si="1"/>
        <v>3266.68</v>
      </c>
      <c r="O29" s="32"/>
      <c r="P29" s="32"/>
      <c r="Q29" s="32"/>
      <c r="R29" s="32"/>
      <c r="S29" s="32"/>
      <c r="T29" s="82">
        <f t="shared" si="2"/>
        <v>5</v>
      </c>
      <c r="U29" s="42">
        <f t="shared" si="3"/>
        <v>4083.35</v>
      </c>
    </row>
    <row r="30" spans="1:21" ht="38.25" customHeight="1">
      <c r="A30" s="10">
        <v>24</v>
      </c>
      <c r="B30" s="20" t="s">
        <v>36</v>
      </c>
      <c r="C30" s="44">
        <v>700</v>
      </c>
      <c r="D30" s="44">
        <v>1100</v>
      </c>
      <c r="E30" s="44">
        <v>900</v>
      </c>
      <c r="F30" s="44">
        <v>900</v>
      </c>
      <c r="G30" s="24">
        <v>0</v>
      </c>
      <c r="H30" s="42">
        <f t="shared" si="0"/>
        <v>0</v>
      </c>
      <c r="I30" s="24"/>
      <c r="J30" s="32"/>
      <c r="K30" s="32"/>
      <c r="L30" s="32"/>
      <c r="M30" s="24">
        <v>2</v>
      </c>
      <c r="N30" s="50">
        <f t="shared" si="1"/>
        <v>1800</v>
      </c>
      <c r="O30" s="32"/>
      <c r="P30" s="32"/>
      <c r="Q30" s="32"/>
      <c r="R30" s="32"/>
      <c r="S30" s="32"/>
      <c r="T30" s="82">
        <f t="shared" si="2"/>
        <v>2</v>
      </c>
      <c r="U30" s="42">
        <f t="shared" si="3"/>
        <v>1800</v>
      </c>
    </row>
    <row r="31" spans="1:21" ht="39" customHeight="1">
      <c r="A31" s="10">
        <v>25</v>
      </c>
      <c r="B31" s="20" t="s">
        <v>37</v>
      </c>
      <c r="C31" s="44">
        <v>700</v>
      </c>
      <c r="D31" s="44">
        <v>1100</v>
      </c>
      <c r="E31" s="44">
        <v>900</v>
      </c>
      <c r="F31" s="44">
        <v>900</v>
      </c>
      <c r="G31" s="24">
        <v>0</v>
      </c>
      <c r="H31" s="42">
        <f t="shared" si="0"/>
        <v>0</v>
      </c>
      <c r="I31" s="24"/>
      <c r="J31" s="32"/>
      <c r="K31" s="32"/>
      <c r="L31" s="32"/>
      <c r="M31" s="24">
        <v>2</v>
      </c>
      <c r="N31" s="50">
        <f t="shared" si="1"/>
        <v>1800</v>
      </c>
      <c r="O31" s="32"/>
      <c r="P31" s="32"/>
      <c r="Q31" s="32"/>
      <c r="R31" s="32"/>
      <c r="S31" s="32"/>
      <c r="T31" s="82">
        <f t="shared" si="2"/>
        <v>2</v>
      </c>
      <c r="U31" s="42">
        <f t="shared" si="3"/>
        <v>1800</v>
      </c>
    </row>
    <row r="32" spans="1:21" ht="39" customHeight="1">
      <c r="A32" s="10">
        <v>26</v>
      </c>
      <c r="B32" s="20" t="s">
        <v>38</v>
      </c>
      <c r="C32" s="44">
        <v>700</v>
      </c>
      <c r="D32" s="44">
        <v>1100</v>
      </c>
      <c r="E32" s="44">
        <v>900</v>
      </c>
      <c r="F32" s="44">
        <v>900</v>
      </c>
      <c r="G32" s="24">
        <v>0</v>
      </c>
      <c r="H32" s="42">
        <f t="shared" si="0"/>
        <v>0</v>
      </c>
      <c r="I32" s="24"/>
      <c r="J32" s="32"/>
      <c r="K32" s="32"/>
      <c r="L32" s="32"/>
      <c r="M32" s="24">
        <v>2</v>
      </c>
      <c r="N32" s="50">
        <f t="shared" si="1"/>
        <v>1800</v>
      </c>
      <c r="O32" s="32"/>
      <c r="P32" s="32"/>
      <c r="Q32" s="32"/>
      <c r="R32" s="32"/>
      <c r="S32" s="32"/>
      <c r="T32" s="82">
        <f t="shared" si="2"/>
        <v>2</v>
      </c>
      <c r="U32" s="42">
        <f t="shared" si="3"/>
        <v>1800</v>
      </c>
    </row>
    <row r="33" spans="1:21" ht="36.75" customHeight="1">
      <c r="A33" s="10">
        <v>27</v>
      </c>
      <c r="B33" s="20" t="s">
        <v>39</v>
      </c>
      <c r="C33" s="44">
        <v>700</v>
      </c>
      <c r="D33" s="44">
        <v>1100</v>
      </c>
      <c r="E33" s="44">
        <v>900</v>
      </c>
      <c r="F33" s="44">
        <v>900</v>
      </c>
      <c r="G33" s="24">
        <v>0</v>
      </c>
      <c r="H33" s="42">
        <f t="shared" si="0"/>
        <v>0</v>
      </c>
      <c r="I33" s="24"/>
      <c r="J33" s="32"/>
      <c r="K33" s="32"/>
      <c r="L33" s="32"/>
      <c r="M33" s="24">
        <v>2</v>
      </c>
      <c r="N33" s="50">
        <f t="shared" si="1"/>
        <v>1800</v>
      </c>
      <c r="O33" s="32"/>
      <c r="P33" s="32"/>
      <c r="Q33" s="32"/>
      <c r="R33" s="32"/>
      <c r="S33" s="32"/>
      <c r="T33" s="82">
        <f t="shared" si="2"/>
        <v>2</v>
      </c>
      <c r="U33" s="42">
        <f t="shared" si="3"/>
        <v>1800</v>
      </c>
    </row>
    <row r="34" spans="1:21" ht="48.75" customHeight="1">
      <c r="A34" s="10">
        <v>28</v>
      </c>
      <c r="B34" s="20" t="s">
        <v>56</v>
      </c>
      <c r="C34" s="44">
        <v>3000</v>
      </c>
      <c r="D34" s="44">
        <v>850</v>
      </c>
      <c r="E34" s="44">
        <v>800</v>
      </c>
      <c r="F34" s="47">
        <v>1550</v>
      </c>
      <c r="G34" s="24">
        <v>0</v>
      </c>
      <c r="H34" s="42">
        <f t="shared" si="0"/>
        <v>0</v>
      </c>
      <c r="I34" s="24"/>
      <c r="J34" s="32"/>
      <c r="K34" s="32"/>
      <c r="L34" s="32"/>
      <c r="M34" s="24">
        <v>2</v>
      </c>
      <c r="N34" s="50">
        <f t="shared" si="1"/>
        <v>3100</v>
      </c>
      <c r="O34" s="32"/>
      <c r="P34" s="32"/>
      <c r="Q34" s="32"/>
      <c r="R34" s="32"/>
      <c r="S34" s="32"/>
      <c r="T34" s="82">
        <f t="shared" si="2"/>
        <v>2</v>
      </c>
      <c r="U34" s="42">
        <f t="shared" si="3"/>
        <v>3100</v>
      </c>
    </row>
    <row r="35" spans="1:21" ht="55.5" customHeight="1">
      <c r="A35" s="11">
        <v>29</v>
      </c>
      <c r="B35" s="20" t="s">
        <v>40</v>
      </c>
      <c r="C35" s="46">
        <v>3000</v>
      </c>
      <c r="D35" s="46">
        <v>850</v>
      </c>
      <c r="E35" s="46">
        <v>800</v>
      </c>
      <c r="F35" s="46">
        <v>1550</v>
      </c>
      <c r="G35" s="24">
        <v>0</v>
      </c>
      <c r="H35" s="42">
        <f t="shared" si="0"/>
        <v>0</v>
      </c>
      <c r="I35" s="24"/>
      <c r="J35" s="32"/>
      <c r="K35" s="32"/>
      <c r="L35" s="32"/>
      <c r="M35" s="24">
        <v>2</v>
      </c>
      <c r="N35" s="50">
        <f t="shared" si="1"/>
        <v>3100</v>
      </c>
      <c r="O35" s="32"/>
      <c r="P35" s="32"/>
      <c r="Q35" s="32"/>
      <c r="R35" s="32"/>
      <c r="S35" s="32"/>
      <c r="T35" s="82">
        <f t="shared" si="2"/>
        <v>2</v>
      </c>
      <c r="U35" s="42">
        <f t="shared" si="3"/>
        <v>3100</v>
      </c>
    </row>
    <row r="36" spans="1:21" ht="54.75" customHeight="1">
      <c r="A36" s="10">
        <v>30</v>
      </c>
      <c r="B36" s="20" t="s">
        <v>57</v>
      </c>
      <c r="C36" s="44">
        <v>3000</v>
      </c>
      <c r="D36" s="44">
        <v>850</v>
      </c>
      <c r="E36" s="44">
        <v>800</v>
      </c>
      <c r="F36" s="44">
        <v>1550</v>
      </c>
      <c r="G36" s="24">
        <v>0</v>
      </c>
      <c r="H36" s="42">
        <f t="shared" si="0"/>
        <v>0</v>
      </c>
      <c r="I36" s="24"/>
      <c r="J36" s="32"/>
      <c r="K36" s="32"/>
      <c r="L36" s="32"/>
      <c r="M36" s="24">
        <v>2</v>
      </c>
      <c r="N36" s="50">
        <f t="shared" si="1"/>
        <v>3100</v>
      </c>
      <c r="O36" s="32"/>
      <c r="P36" s="32"/>
      <c r="Q36" s="32"/>
      <c r="R36" s="32"/>
      <c r="S36" s="32"/>
      <c r="T36" s="82">
        <f t="shared" si="2"/>
        <v>2</v>
      </c>
      <c r="U36" s="42">
        <f t="shared" si="3"/>
        <v>3100</v>
      </c>
    </row>
    <row r="37" spans="1:21" ht="56.25" customHeight="1">
      <c r="A37" s="10">
        <v>31</v>
      </c>
      <c r="B37" s="20" t="s">
        <v>58</v>
      </c>
      <c r="C37" s="44">
        <v>3000</v>
      </c>
      <c r="D37" s="44">
        <v>850</v>
      </c>
      <c r="E37" s="44">
        <v>800</v>
      </c>
      <c r="F37" s="44">
        <v>1550</v>
      </c>
      <c r="G37" s="24">
        <v>0</v>
      </c>
      <c r="H37" s="42">
        <f t="shared" si="0"/>
        <v>0</v>
      </c>
      <c r="I37" s="24"/>
      <c r="J37" s="32"/>
      <c r="K37" s="32"/>
      <c r="L37" s="32"/>
      <c r="M37" s="24">
        <v>2</v>
      </c>
      <c r="N37" s="50">
        <f t="shared" si="1"/>
        <v>3100</v>
      </c>
      <c r="O37" s="32"/>
      <c r="P37" s="32"/>
      <c r="Q37" s="32"/>
      <c r="R37" s="32"/>
      <c r="S37" s="32"/>
      <c r="T37" s="82">
        <f t="shared" si="2"/>
        <v>2</v>
      </c>
      <c r="U37" s="42">
        <f t="shared" si="3"/>
        <v>3100</v>
      </c>
    </row>
    <row r="38" spans="1:22" ht="18.75" customHeight="1">
      <c r="A38" s="1"/>
      <c r="B38" s="4" t="s">
        <v>12</v>
      </c>
      <c r="C38" s="48">
        <f aca="true" t="shared" si="4" ref="C38:J38">SUM(C10:C37)</f>
        <v>29750</v>
      </c>
      <c r="D38" s="44">
        <f t="shared" si="4"/>
        <v>20390</v>
      </c>
      <c r="E38" s="48">
        <f t="shared" si="4"/>
        <v>19750</v>
      </c>
      <c r="F38" s="48">
        <f t="shared" si="4"/>
        <v>23296.66</v>
      </c>
      <c r="G38" s="65">
        <f>SUM(G10:G37)</f>
        <v>166</v>
      </c>
      <c r="H38" s="43">
        <f>H37+H36+H35+H34+H33+H32+H31+H30+H29+H28+H27+H26+H25+H24+H23+H22+H21+H20+H19+H18+H17+H16+H15+H14+H13+H12+H11+H10</f>
        <v>93943.06</v>
      </c>
      <c r="I38" s="24">
        <f t="shared" si="4"/>
        <v>5</v>
      </c>
      <c r="J38" s="51">
        <f t="shared" si="4"/>
        <v>3583.35</v>
      </c>
      <c r="K38" s="39"/>
      <c r="L38" s="39"/>
      <c r="M38" s="40">
        <f>SUM(M10:M37)</f>
        <v>40</v>
      </c>
      <c r="N38" s="51">
        <f>SUM(N10:N37)</f>
        <v>38453.32</v>
      </c>
      <c r="O38" s="39"/>
      <c r="P38" s="39"/>
      <c r="Q38" s="39"/>
      <c r="R38" s="39"/>
      <c r="S38" s="39"/>
      <c r="T38" s="65">
        <f>SUM(G38,I38,K38,M38,P38+R38)</f>
        <v>211</v>
      </c>
      <c r="U38" s="42">
        <f>SUM(U10:U37)</f>
        <v>135979.73</v>
      </c>
      <c r="V38" s="73">
        <f>U37+U36+U35+U34+U33+U32+U31+U30+U29+U28+U27+U26+U25+U24+U23+U22+U21+U20+U19+U18+U17+U16+U15+U14+U13+U12+U11+U10</f>
        <v>135979.73</v>
      </c>
    </row>
    <row r="39" spans="1:20" ht="12" customHeight="1">
      <c r="A39" s="5"/>
      <c r="B39" s="5"/>
      <c r="C39" s="12"/>
      <c r="D39" s="75"/>
      <c r="E39" s="13"/>
      <c r="F39" s="13"/>
      <c r="G39" s="5"/>
      <c r="H39" s="5"/>
      <c r="I39" s="16"/>
      <c r="J39" s="5"/>
      <c r="K39" s="5"/>
      <c r="L39" s="5"/>
      <c r="M39" s="16"/>
      <c r="N39" s="5"/>
      <c r="O39" s="5"/>
      <c r="P39" s="5"/>
      <c r="Q39" s="5"/>
      <c r="R39" s="5"/>
      <c r="S39" s="5"/>
      <c r="T39" s="16"/>
    </row>
    <row r="40" spans="1:20" ht="12" customHeight="1">
      <c r="A40" s="5"/>
      <c r="B40" s="5" t="s">
        <v>51</v>
      </c>
      <c r="C40" s="8"/>
      <c r="D40" s="76"/>
      <c r="E40" s="8"/>
      <c r="F40" s="8"/>
      <c r="G40" s="5"/>
      <c r="H40" s="5"/>
      <c r="I40" s="16"/>
      <c r="J40" s="5"/>
      <c r="K40" s="5"/>
      <c r="L40" s="5"/>
      <c r="M40" s="16"/>
      <c r="N40" s="5"/>
      <c r="O40" s="5"/>
      <c r="P40" s="5"/>
      <c r="Q40" s="96"/>
      <c r="R40" s="96"/>
      <c r="S40" s="96"/>
      <c r="T40" s="16"/>
    </row>
    <row r="41" spans="1:21" ht="12" customHeight="1">
      <c r="A41" s="90" t="s">
        <v>0</v>
      </c>
      <c r="B41" s="91" t="s">
        <v>1</v>
      </c>
      <c r="C41" s="94" t="s">
        <v>65</v>
      </c>
      <c r="D41" s="95" t="s">
        <v>66</v>
      </c>
      <c r="E41" s="94" t="s">
        <v>67</v>
      </c>
      <c r="F41" s="94" t="s">
        <v>2</v>
      </c>
      <c r="G41" s="90" t="s">
        <v>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18"/>
      <c r="U41" s="15"/>
    </row>
    <row r="42" spans="1:21" ht="12" customHeight="1">
      <c r="A42" s="90"/>
      <c r="B42" s="92"/>
      <c r="C42" s="94"/>
      <c r="D42" s="95"/>
      <c r="E42" s="94"/>
      <c r="F42" s="94"/>
      <c r="G42" s="90" t="s">
        <v>4</v>
      </c>
      <c r="H42" s="90"/>
      <c r="I42" s="100" t="s">
        <v>8</v>
      </c>
      <c r="J42" s="100"/>
      <c r="K42" s="100" t="s">
        <v>7</v>
      </c>
      <c r="L42" s="100"/>
      <c r="M42" s="101" t="s">
        <v>9</v>
      </c>
      <c r="N42" s="102"/>
      <c r="O42" s="29"/>
      <c r="P42" s="101" t="s">
        <v>11</v>
      </c>
      <c r="Q42" s="102"/>
      <c r="R42" s="101" t="s">
        <v>21</v>
      </c>
      <c r="S42" s="102"/>
      <c r="T42" s="103" t="s">
        <v>22</v>
      </c>
      <c r="U42" s="88" t="s">
        <v>6</v>
      </c>
    </row>
    <row r="43" spans="1:21" ht="36" customHeight="1">
      <c r="A43" s="90"/>
      <c r="B43" s="93"/>
      <c r="C43" s="94"/>
      <c r="D43" s="95"/>
      <c r="E43" s="94"/>
      <c r="F43" s="94"/>
      <c r="G43" s="3" t="s">
        <v>5</v>
      </c>
      <c r="H43" s="1" t="s">
        <v>6</v>
      </c>
      <c r="I43" s="30" t="s">
        <v>5</v>
      </c>
      <c r="J43" s="28" t="s">
        <v>6</v>
      </c>
      <c r="K43" s="31" t="s">
        <v>5</v>
      </c>
      <c r="L43" s="28" t="s">
        <v>6</v>
      </c>
      <c r="M43" s="30" t="s">
        <v>5</v>
      </c>
      <c r="N43" s="28" t="s">
        <v>6</v>
      </c>
      <c r="O43" s="28" t="s">
        <v>6</v>
      </c>
      <c r="P43" s="31" t="s">
        <v>5</v>
      </c>
      <c r="Q43" s="28" t="s">
        <v>6</v>
      </c>
      <c r="R43" s="31" t="s">
        <v>5</v>
      </c>
      <c r="S43" s="28" t="s">
        <v>6</v>
      </c>
      <c r="T43" s="103"/>
      <c r="U43" s="89"/>
    </row>
    <row r="44" spans="1:21" ht="24" customHeight="1">
      <c r="A44" s="10">
        <v>1</v>
      </c>
      <c r="B44" s="22" t="s">
        <v>45</v>
      </c>
      <c r="C44" s="53">
        <v>1500</v>
      </c>
      <c r="D44" s="53">
        <v>550</v>
      </c>
      <c r="E44" s="53">
        <v>600</v>
      </c>
      <c r="F44" s="66">
        <v>883.33</v>
      </c>
      <c r="G44" s="24">
        <v>1</v>
      </c>
      <c r="H44" s="69">
        <f aca="true" t="shared" si="5" ref="H44:H52">F44*G44</f>
        <v>883.33</v>
      </c>
      <c r="I44" s="23"/>
      <c r="J44" s="33"/>
      <c r="K44" s="33"/>
      <c r="L44" s="32"/>
      <c r="M44" s="23"/>
      <c r="N44" s="32">
        <f aca="true" t="shared" si="6" ref="N44:N52">F44*M44</f>
        <v>0</v>
      </c>
      <c r="O44" s="33"/>
      <c r="P44" s="33"/>
      <c r="Q44" s="33"/>
      <c r="R44" s="33"/>
      <c r="S44" s="33"/>
      <c r="T44" s="19">
        <f aca="true" t="shared" si="7" ref="T44:T52">SUM(G44,I44,K44,M44,P44+R44)</f>
        <v>1</v>
      </c>
      <c r="U44" s="79">
        <f aca="true" t="shared" si="8" ref="U44:U52">(G44+I44+M44+P44+R44)*F44</f>
        <v>883.33</v>
      </c>
    </row>
    <row r="45" spans="1:21" ht="24" customHeight="1">
      <c r="A45" s="10">
        <v>2</v>
      </c>
      <c r="B45" s="20" t="s">
        <v>46</v>
      </c>
      <c r="C45" s="53">
        <v>800</v>
      </c>
      <c r="D45" s="53">
        <v>950</v>
      </c>
      <c r="E45" s="53">
        <v>515</v>
      </c>
      <c r="F45" s="66">
        <v>755</v>
      </c>
      <c r="G45" s="24">
        <v>1</v>
      </c>
      <c r="H45" s="69">
        <f t="shared" si="5"/>
        <v>755</v>
      </c>
      <c r="I45" s="24"/>
      <c r="J45" s="32"/>
      <c r="K45" s="32"/>
      <c r="L45" s="32"/>
      <c r="M45" s="24"/>
      <c r="N45" s="32">
        <f t="shared" si="6"/>
        <v>0</v>
      </c>
      <c r="O45" s="32"/>
      <c r="P45" s="32"/>
      <c r="Q45" s="32"/>
      <c r="R45" s="32"/>
      <c r="S45" s="32"/>
      <c r="T45" s="19">
        <f t="shared" si="7"/>
        <v>1</v>
      </c>
      <c r="U45" s="79">
        <f t="shared" si="8"/>
        <v>755</v>
      </c>
    </row>
    <row r="46" spans="1:21" ht="23.25" customHeight="1">
      <c r="A46" s="10">
        <v>3</v>
      </c>
      <c r="B46" s="20" t="s">
        <v>47</v>
      </c>
      <c r="C46" s="53">
        <v>1200</v>
      </c>
      <c r="D46" s="53">
        <v>950</v>
      </c>
      <c r="E46" s="53">
        <v>620</v>
      </c>
      <c r="F46" s="66">
        <v>923.33</v>
      </c>
      <c r="G46" s="24">
        <v>1</v>
      </c>
      <c r="H46" s="69">
        <f t="shared" si="5"/>
        <v>923.33</v>
      </c>
      <c r="I46" s="24"/>
      <c r="J46" s="32"/>
      <c r="K46" s="32"/>
      <c r="L46" s="32"/>
      <c r="M46" s="24"/>
      <c r="N46" s="32">
        <f t="shared" si="6"/>
        <v>0</v>
      </c>
      <c r="O46" s="32"/>
      <c r="P46" s="32"/>
      <c r="Q46" s="32"/>
      <c r="R46" s="32"/>
      <c r="S46" s="32"/>
      <c r="T46" s="19">
        <f t="shared" si="7"/>
        <v>1</v>
      </c>
      <c r="U46" s="79">
        <f t="shared" si="8"/>
        <v>923.33</v>
      </c>
    </row>
    <row r="47" spans="1:21" ht="23.25" customHeight="1">
      <c r="A47" s="10">
        <v>4</v>
      </c>
      <c r="B47" s="26" t="s">
        <v>48</v>
      </c>
      <c r="C47" s="53">
        <v>800</v>
      </c>
      <c r="D47" s="53">
        <v>550</v>
      </c>
      <c r="E47" s="53">
        <v>460</v>
      </c>
      <c r="F47" s="66">
        <v>603.33</v>
      </c>
      <c r="G47" s="21">
        <v>2</v>
      </c>
      <c r="H47" s="69">
        <f t="shared" si="5"/>
        <v>1206.66</v>
      </c>
      <c r="I47" s="24"/>
      <c r="J47" s="32"/>
      <c r="K47" s="32"/>
      <c r="L47" s="32"/>
      <c r="M47" s="24"/>
      <c r="N47" s="32">
        <f t="shared" si="6"/>
        <v>0</v>
      </c>
      <c r="O47" s="32"/>
      <c r="P47" s="32"/>
      <c r="Q47" s="32"/>
      <c r="R47" s="32"/>
      <c r="S47" s="32"/>
      <c r="T47" s="19">
        <f t="shared" si="7"/>
        <v>2</v>
      </c>
      <c r="U47" s="79">
        <f t="shared" si="8"/>
        <v>1206.66</v>
      </c>
    </row>
    <row r="48" spans="1:21" ht="24.75" customHeight="1">
      <c r="A48" s="10">
        <v>5</v>
      </c>
      <c r="B48" s="26" t="s">
        <v>49</v>
      </c>
      <c r="C48" s="53">
        <v>800</v>
      </c>
      <c r="D48" s="53">
        <v>950</v>
      </c>
      <c r="E48" s="53">
        <v>800</v>
      </c>
      <c r="F48" s="66">
        <v>850</v>
      </c>
      <c r="G48" s="21">
        <v>1</v>
      </c>
      <c r="H48" s="69">
        <f t="shared" si="5"/>
        <v>850</v>
      </c>
      <c r="I48" s="24"/>
      <c r="J48" s="32"/>
      <c r="K48" s="32"/>
      <c r="L48" s="32"/>
      <c r="M48" s="24"/>
      <c r="N48" s="32">
        <f t="shared" si="6"/>
        <v>0</v>
      </c>
      <c r="O48" s="32"/>
      <c r="P48" s="32"/>
      <c r="Q48" s="32"/>
      <c r="R48" s="32"/>
      <c r="S48" s="32"/>
      <c r="T48" s="19">
        <f t="shared" si="7"/>
        <v>1</v>
      </c>
      <c r="U48" s="79">
        <f>(G48+I48+K48+M48+P48+R48)*F48</f>
        <v>850</v>
      </c>
    </row>
    <row r="49" spans="1:21" ht="23.25" customHeight="1">
      <c r="A49" s="10">
        <v>6</v>
      </c>
      <c r="B49" s="26" t="s">
        <v>50</v>
      </c>
      <c r="C49" s="53">
        <v>800</v>
      </c>
      <c r="D49" s="53">
        <v>950</v>
      </c>
      <c r="E49" s="53">
        <v>800</v>
      </c>
      <c r="F49" s="66">
        <v>850</v>
      </c>
      <c r="G49" s="21">
        <v>1</v>
      </c>
      <c r="H49" s="69">
        <f t="shared" si="5"/>
        <v>850</v>
      </c>
      <c r="I49" s="24"/>
      <c r="J49" s="32"/>
      <c r="K49" s="32"/>
      <c r="L49" s="32"/>
      <c r="M49" s="24"/>
      <c r="N49" s="32">
        <f t="shared" si="6"/>
        <v>0</v>
      </c>
      <c r="O49" s="32"/>
      <c r="P49" s="32"/>
      <c r="Q49" s="32"/>
      <c r="R49" s="32"/>
      <c r="S49" s="32"/>
      <c r="T49" s="19">
        <f t="shared" si="7"/>
        <v>1</v>
      </c>
      <c r="U49" s="79">
        <f>(G49+I49+K49+M49+P49+R49)*F49</f>
        <v>850</v>
      </c>
    </row>
    <row r="50" spans="1:21" ht="23.25" customHeight="1">
      <c r="A50" s="10">
        <v>7</v>
      </c>
      <c r="B50" s="27" t="s">
        <v>54</v>
      </c>
      <c r="C50" s="53">
        <v>1000</v>
      </c>
      <c r="D50" s="53">
        <v>950</v>
      </c>
      <c r="E50" s="53">
        <v>515</v>
      </c>
      <c r="F50" s="66">
        <v>821.67</v>
      </c>
      <c r="G50" s="21">
        <v>0</v>
      </c>
      <c r="H50" s="70">
        <f t="shared" si="5"/>
        <v>0</v>
      </c>
      <c r="I50" s="23"/>
      <c r="J50" s="33"/>
      <c r="K50" s="33"/>
      <c r="L50" s="33"/>
      <c r="M50" s="23">
        <v>1</v>
      </c>
      <c r="N50" s="50">
        <f t="shared" si="6"/>
        <v>821.67</v>
      </c>
      <c r="O50" s="33"/>
      <c r="P50" s="33"/>
      <c r="Q50" s="33"/>
      <c r="R50" s="33"/>
      <c r="S50" s="33"/>
      <c r="T50" s="55">
        <f t="shared" si="7"/>
        <v>1</v>
      </c>
      <c r="U50" s="80">
        <f>(G50+I50+K50+M50+P50+R50)*F50</f>
        <v>821.67</v>
      </c>
    </row>
    <row r="51" spans="1:21" ht="22.5" customHeight="1">
      <c r="A51" s="11">
        <v>8</v>
      </c>
      <c r="B51" s="22" t="s">
        <v>53</v>
      </c>
      <c r="C51" s="56">
        <v>1000</v>
      </c>
      <c r="D51" s="56">
        <v>950</v>
      </c>
      <c r="E51" s="56">
        <v>515</v>
      </c>
      <c r="F51" s="67">
        <v>821.67</v>
      </c>
      <c r="G51" s="23">
        <v>2</v>
      </c>
      <c r="H51" s="69">
        <f t="shared" si="5"/>
        <v>1643.34</v>
      </c>
      <c r="I51" s="23"/>
      <c r="J51" s="33"/>
      <c r="K51" s="33"/>
      <c r="L51" s="33"/>
      <c r="M51" s="23"/>
      <c r="N51" s="32">
        <f t="shared" si="6"/>
        <v>0</v>
      </c>
      <c r="O51" s="33"/>
      <c r="P51" s="33"/>
      <c r="Q51" s="33"/>
      <c r="R51" s="33"/>
      <c r="S51" s="33"/>
      <c r="T51" s="19">
        <f t="shared" si="7"/>
        <v>2</v>
      </c>
      <c r="U51" s="79">
        <f t="shared" si="8"/>
        <v>1643.34</v>
      </c>
    </row>
    <row r="52" spans="1:21" ht="23.25" customHeight="1">
      <c r="A52" s="11">
        <v>9</v>
      </c>
      <c r="B52" s="22" t="s">
        <v>52</v>
      </c>
      <c r="C52" s="56">
        <v>800</v>
      </c>
      <c r="D52" s="56">
        <v>950</v>
      </c>
      <c r="E52" s="56">
        <v>515</v>
      </c>
      <c r="F52" s="67">
        <v>755</v>
      </c>
      <c r="G52" s="23">
        <v>1</v>
      </c>
      <c r="H52" s="69">
        <f t="shared" si="5"/>
        <v>755</v>
      </c>
      <c r="I52" s="23"/>
      <c r="J52" s="33"/>
      <c r="K52" s="33"/>
      <c r="L52" s="33"/>
      <c r="M52" s="23"/>
      <c r="N52" s="32">
        <f t="shared" si="6"/>
        <v>0</v>
      </c>
      <c r="O52" s="33"/>
      <c r="P52" s="33"/>
      <c r="Q52" s="33"/>
      <c r="R52" s="33"/>
      <c r="S52" s="33"/>
      <c r="T52" s="19">
        <f t="shared" si="7"/>
        <v>1</v>
      </c>
      <c r="U52" s="79">
        <f t="shared" si="8"/>
        <v>755</v>
      </c>
    </row>
    <row r="53" spans="1:21" ht="23.25" customHeight="1">
      <c r="A53" s="11">
        <v>10</v>
      </c>
      <c r="B53" s="22" t="s">
        <v>55</v>
      </c>
      <c r="C53" s="56">
        <v>1000</v>
      </c>
      <c r="D53" s="56">
        <v>550</v>
      </c>
      <c r="E53" s="56">
        <v>515</v>
      </c>
      <c r="F53" s="67">
        <v>688.33</v>
      </c>
      <c r="G53" s="23">
        <v>1</v>
      </c>
      <c r="H53" s="69">
        <f>F53*G53</f>
        <v>688.33</v>
      </c>
      <c r="I53" s="23"/>
      <c r="J53" s="33"/>
      <c r="K53" s="33"/>
      <c r="L53" s="33"/>
      <c r="M53" s="23"/>
      <c r="N53" s="32">
        <f>F53*M53</f>
        <v>0</v>
      </c>
      <c r="O53" s="33"/>
      <c r="P53" s="33"/>
      <c r="Q53" s="33"/>
      <c r="R53" s="33"/>
      <c r="S53" s="33"/>
      <c r="T53" s="19">
        <f>SUM(G53,I53,K53,M53,P53+R53)</f>
        <v>1</v>
      </c>
      <c r="U53" s="79">
        <f>(G53+I53+M53+P53+R53)*F53</f>
        <v>688.33</v>
      </c>
    </row>
    <row r="54" spans="1:22" ht="26.25" customHeight="1">
      <c r="A54" s="1"/>
      <c r="B54" s="4" t="s">
        <v>12</v>
      </c>
      <c r="C54" s="57">
        <f>C53+C52+C51+C50+C49+C48+C47+C46+C45+C44</f>
        <v>9700</v>
      </c>
      <c r="D54" s="53">
        <f>D53+D52+D51+D50+D49+D48+D47+D46+D45+D44</f>
        <v>8300</v>
      </c>
      <c r="E54" s="57">
        <f>E53+E52+E51+E50+E49+E48+E47+E46+E45+E44</f>
        <v>5855</v>
      </c>
      <c r="F54" s="68"/>
      <c r="G54" s="54">
        <f>SUM(G44:G52)</f>
        <v>10</v>
      </c>
      <c r="H54" s="71">
        <f>H53+H52+H51+H50+H49+H48+H47+H46+H45+H44</f>
        <v>8554.99</v>
      </c>
      <c r="I54" s="24">
        <f>SUM(I44:I52)</f>
        <v>0</v>
      </c>
      <c r="J54" s="39">
        <f>SUM(J44:J52)</f>
        <v>0</v>
      </c>
      <c r="K54" s="39"/>
      <c r="L54" s="39"/>
      <c r="M54" s="40">
        <f>SUM(M44:M52)</f>
        <v>1</v>
      </c>
      <c r="N54" s="51">
        <f>SUM(N44:N52)</f>
        <v>821.67</v>
      </c>
      <c r="O54" s="39"/>
      <c r="P54" s="39"/>
      <c r="Q54" s="39"/>
      <c r="R54" s="39"/>
      <c r="S54" s="39"/>
      <c r="T54" s="63">
        <f>SUM(G54,I54,K54,M54,P54+R54)</f>
        <v>11</v>
      </c>
      <c r="U54" s="81">
        <f>U53+U52+U51+U50+U49+U48+U47+U46+U45+U44</f>
        <v>9376.66</v>
      </c>
      <c r="V54" s="72">
        <f>U53+U52+U51+U50+U49+U48+U47+U46+U45+U44</f>
        <v>9376.66</v>
      </c>
    </row>
    <row r="55" spans="3:21" ht="12" customHeight="1">
      <c r="C55" s="17"/>
      <c r="D55" s="77"/>
      <c r="E55" s="2"/>
      <c r="F55" s="2"/>
      <c r="G55" s="17"/>
      <c r="I55" s="2"/>
      <c r="M55" s="2"/>
      <c r="N55" s="17"/>
      <c r="O55" s="14"/>
      <c r="T55" s="2"/>
      <c r="U55" s="2"/>
    </row>
    <row r="56" spans="1:21" ht="24.75" customHeight="1">
      <c r="A56" s="58"/>
      <c r="B56" s="59" t="s">
        <v>12</v>
      </c>
      <c r="C56" s="60"/>
      <c r="D56" s="83"/>
      <c r="E56" s="84"/>
      <c r="F56" s="61"/>
      <c r="G56" s="60"/>
      <c r="H56" s="62">
        <f>H54+H38</f>
        <v>102498.05</v>
      </c>
      <c r="I56" s="59"/>
      <c r="J56" s="62">
        <f>J38</f>
        <v>3583.35</v>
      </c>
      <c r="K56" s="59"/>
      <c r="L56" s="59"/>
      <c r="M56" s="59"/>
      <c r="N56" s="85">
        <f>N38+N54</f>
        <v>39274.99</v>
      </c>
      <c r="O56" s="64"/>
      <c r="P56" s="59"/>
      <c r="Q56" s="59"/>
      <c r="R56" s="59"/>
      <c r="S56" s="59"/>
      <c r="T56" s="59"/>
      <c r="U56" s="62">
        <f>H56+J56+N56</f>
        <v>145356.39</v>
      </c>
    </row>
    <row r="57" spans="3:21" ht="12" customHeight="1">
      <c r="C57" s="17"/>
      <c r="D57" s="77"/>
      <c r="E57" s="2"/>
      <c r="F57" s="2"/>
      <c r="G57" s="17"/>
      <c r="I57" s="2"/>
      <c r="M57" s="2"/>
      <c r="N57" s="17"/>
      <c r="O57" s="14"/>
      <c r="T57" s="2"/>
      <c r="U57" s="2"/>
    </row>
    <row r="58" spans="2:21" ht="12" customHeight="1">
      <c r="B58" s="105" t="s">
        <v>61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3:21" ht="12" customHeight="1">
      <c r="C59" s="17"/>
      <c r="D59" s="77"/>
      <c r="E59" s="2"/>
      <c r="F59" s="2"/>
      <c r="G59" s="17"/>
      <c r="I59" s="2"/>
      <c r="M59" s="2"/>
      <c r="N59" s="17"/>
      <c r="O59" s="14"/>
      <c r="T59" s="2"/>
      <c r="U59" s="2"/>
    </row>
    <row r="60" spans="2:21" ht="24" customHeight="1">
      <c r="B60" s="2" t="s">
        <v>62</v>
      </c>
      <c r="C60" s="17"/>
      <c r="D60" s="77"/>
      <c r="E60" s="2"/>
      <c r="F60" s="2"/>
      <c r="G60" s="17"/>
      <c r="H60" s="72"/>
      <c r="I60" s="2"/>
      <c r="M60" s="2"/>
      <c r="N60" s="17"/>
      <c r="O60" s="14"/>
      <c r="P60" s="98" t="s">
        <v>63</v>
      </c>
      <c r="Q60" s="98"/>
      <c r="R60" s="98"/>
      <c r="S60" s="98"/>
      <c r="T60" s="2"/>
      <c r="U60" s="2"/>
    </row>
    <row r="61" spans="3:21" ht="12" customHeight="1">
      <c r="C61" s="17"/>
      <c r="D61" s="77"/>
      <c r="E61" s="2"/>
      <c r="F61" s="2"/>
      <c r="G61" s="17"/>
      <c r="I61" s="2"/>
      <c r="M61" s="2"/>
      <c r="N61" s="17"/>
      <c r="O61" s="14"/>
      <c r="T61" s="2"/>
      <c r="U61" s="2"/>
    </row>
    <row r="62" spans="3:21" ht="12" customHeight="1">
      <c r="C62" s="17"/>
      <c r="D62" s="77"/>
      <c r="E62" s="2"/>
      <c r="F62" s="2"/>
      <c r="G62" s="17"/>
      <c r="H62" s="73"/>
      <c r="I62" s="2"/>
      <c r="M62" s="2"/>
      <c r="N62" s="17"/>
      <c r="O62" s="14"/>
      <c r="T62" s="2"/>
      <c r="U62" s="2"/>
    </row>
    <row r="63" spans="2:21" ht="12" customHeight="1">
      <c r="B63" s="104" t="s">
        <v>59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T63" s="2"/>
      <c r="U63" s="2"/>
    </row>
    <row r="64" spans="2:21" ht="12" customHeight="1">
      <c r="B64" s="104" t="s">
        <v>64</v>
      </c>
      <c r="C64" s="104"/>
      <c r="D64" s="104"/>
      <c r="E64" s="104"/>
      <c r="F64" s="104"/>
      <c r="G64" s="104"/>
      <c r="H64" s="104"/>
      <c r="I64" s="104"/>
      <c r="J64" s="104"/>
      <c r="K64" s="104"/>
      <c r="L64" s="77"/>
      <c r="M64" s="77"/>
      <c r="N64" s="86"/>
      <c r="O64" s="87"/>
      <c r="P64" s="77"/>
      <c r="Q64" s="77"/>
      <c r="R64" s="77"/>
      <c r="T64" s="2"/>
      <c r="U64" s="2"/>
    </row>
    <row r="65" spans="2:21" ht="12" customHeight="1">
      <c r="B65" s="104" t="s">
        <v>60</v>
      </c>
      <c r="C65" s="104"/>
      <c r="D65" s="104"/>
      <c r="E65" s="104"/>
      <c r="F65" s="104"/>
      <c r="G65" s="86"/>
      <c r="H65" s="77"/>
      <c r="I65" s="77"/>
      <c r="J65" s="77"/>
      <c r="K65" s="77"/>
      <c r="L65" s="77"/>
      <c r="M65" s="77"/>
      <c r="N65" s="86"/>
      <c r="O65" s="87"/>
      <c r="P65" s="77"/>
      <c r="Q65" s="77"/>
      <c r="R65" s="77"/>
      <c r="T65" s="2"/>
      <c r="U65" s="2"/>
    </row>
    <row r="66" spans="2:21" ht="12" customHeight="1">
      <c r="B66" s="77"/>
      <c r="C66" s="86"/>
      <c r="D66" s="77"/>
      <c r="E66" s="77"/>
      <c r="F66" s="77"/>
      <c r="G66" s="86"/>
      <c r="H66" s="77"/>
      <c r="I66" s="77"/>
      <c r="J66" s="77"/>
      <c r="K66" s="77"/>
      <c r="L66" s="77"/>
      <c r="M66" s="77"/>
      <c r="N66" s="86"/>
      <c r="O66" s="87"/>
      <c r="P66" s="77"/>
      <c r="Q66" s="77"/>
      <c r="R66" s="77"/>
      <c r="T66" s="2"/>
      <c r="U66" s="2"/>
    </row>
    <row r="67" spans="3:21" ht="12" customHeight="1">
      <c r="C67" s="17"/>
      <c r="D67" s="77"/>
      <c r="E67" s="2"/>
      <c r="F67" s="2"/>
      <c r="G67" s="17"/>
      <c r="I67" s="2"/>
      <c r="M67" s="2"/>
      <c r="N67" s="17"/>
      <c r="O67" s="14"/>
      <c r="T67" s="2"/>
      <c r="U67" s="2"/>
    </row>
    <row r="68" spans="3:21" ht="12" customHeight="1">
      <c r="C68" s="17"/>
      <c r="D68" s="77"/>
      <c r="E68" s="2"/>
      <c r="F68" s="2"/>
      <c r="G68" s="17"/>
      <c r="I68" s="2"/>
      <c r="M68" s="2"/>
      <c r="N68" s="17"/>
      <c r="O68" s="14"/>
      <c r="T68" s="2"/>
      <c r="U68" s="2"/>
    </row>
    <row r="69" spans="3:21" ht="12" customHeight="1">
      <c r="C69" s="17"/>
      <c r="D69" s="77"/>
      <c r="E69" s="2"/>
      <c r="F69" s="2"/>
      <c r="G69" s="17"/>
      <c r="I69" s="2"/>
      <c r="M69" s="2"/>
      <c r="N69" s="17"/>
      <c r="O69" s="14"/>
      <c r="T69" s="2"/>
      <c r="U69" s="2"/>
    </row>
    <row r="70" spans="3:21" ht="12" customHeight="1">
      <c r="C70" s="17"/>
      <c r="D70" s="77"/>
      <c r="E70" s="2"/>
      <c r="F70" s="2"/>
      <c r="G70" s="17"/>
      <c r="I70" s="2"/>
      <c r="M70" s="2"/>
      <c r="N70" s="17"/>
      <c r="O70" s="14"/>
      <c r="T70" s="2"/>
      <c r="U70" s="2"/>
    </row>
    <row r="71" spans="3:21" ht="12" customHeight="1">
      <c r="C71" s="17"/>
      <c r="D71" s="77"/>
      <c r="E71" s="2"/>
      <c r="F71" s="2"/>
      <c r="G71" s="17"/>
      <c r="I71" s="2"/>
      <c r="M71" s="2"/>
      <c r="N71" s="17"/>
      <c r="O71" s="14"/>
      <c r="T71" s="2"/>
      <c r="U71" s="2"/>
    </row>
    <row r="72" spans="3:21" ht="12" customHeight="1">
      <c r="C72" s="17"/>
      <c r="D72" s="77"/>
      <c r="E72" s="2"/>
      <c r="F72" s="2"/>
      <c r="G72" s="17"/>
      <c r="I72" s="2"/>
      <c r="M72" s="2"/>
      <c r="N72" s="17"/>
      <c r="O72" s="14"/>
      <c r="T72" s="2"/>
      <c r="U72" s="2"/>
    </row>
    <row r="73" spans="3:21" ht="12" customHeight="1">
      <c r="C73" s="17"/>
      <c r="D73" s="77"/>
      <c r="E73" s="2"/>
      <c r="F73" s="2"/>
      <c r="G73" s="17"/>
      <c r="I73" s="2"/>
      <c r="M73" s="2"/>
      <c r="N73" s="17"/>
      <c r="O73" s="14"/>
      <c r="T73" s="2"/>
      <c r="U73" s="2"/>
    </row>
    <row r="74" spans="3:21" ht="47.25" customHeight="1">
      <c r="C74" s="17"/>
      <c r="D74" s="77"/>
      <c r="E74" s="2"/>
      <c r="F74" s="2"/>
      <c r="G74" s="17"/>
      <c r="I74" s="2"/>
      <c r="M74" s="2"/>
      <c r="N74" s="17"/>
      <c r="O74" s="14"/>
      <c r="T74" s="2"/>
      <c r="U74" s="2"/>
    </row>
    <row r="75" spans="3:21" ht="27" customHeight="1">
      <c r="C75" s="17"/>
      <c r="D75" s="77"/>
      <c r="E75" s="2"/>
      <c r="F75" s="2"/>
      <c r="G75" s="17"/>
      <c r="I75" s="2"/>
      <c r="M75" s="2"/>
      <c r="N75" s="17"/>
      <c r="O75" s="14"/>
      <c r="T75" s="2"/>
      <c r="U75" s="2"/>
    </row>
    <row r="76" spans="3:21" ht="28.5" customHeight="1">
      <c r="C76" s="17"/>
      <c r="D76" s="77"/>
      <c r="E76" s="2"/>
      <c r="F76" s="2"/>
      <c r="G76" s="17"/>
      <c r="I76" s="2"/>
      <c r="M76" s="2"/>
      <c r="N76" s="17"/>
      <c r="O76" s="14"/>
      <c r="T76" s="2"/>
      <c r="U76" s="2"/>
    </row>
    <row r="77" spans="3:21" ht="12" customHeight="1">
      <c r="C77" s="17"/>
      <c r="D77" s="77"/>
      <c r="E77" s="2"/>
      <c r="F77" s="2"/>
      <c r="G77" s="17"/>
      <c r="I77" s="2"/>
      <c r="M77" s="2"/>
      <c r="N77" s="17"/>
      <c r="O77" s="14"/>
      <c r="T77" s="2"/>
      <c r="U77" s="2"/>
    </row>
    <row r="78" spans="3:21" ht="35.25" customHeight="1">
      <c r="C78" s="17"/>
      <c r="D78" s="77"/>
      <c r="E78" s="2"/>
      <c r="F78" s="2"/>
      <c r="G78" s="17"/>
      <c r="I78" s="2"/>
      <c r="M78" s="2"/>
      <c r="N78" s="17"/>
      <c r="O78" s="14"/>
      <c r="T78" s="2"/>
      <c r="U78" s="2"/>
    </row>
    <row r="79" spans="3:21" ht="27.75" customHeight="1">
      <c r="C79" s="17"/>
      <c r="D79" s="77"/>
      <c r="E79" s="2"/>
      <c r="F79" s="2"/>
      <c r="G79" s="17"/>
      <c r="I79" s="2"/>
      <c r="M79" s="2"/>
      <c r="N79" s="17"/>
      <c r="O79" s="14"/>
      <c r="T79" s="2"/>
      <c r="U79" s="2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37">
    <mergeCell ref="B63:R63"/>
    <mergeCell ref="B65:F65"/>
    <mergeCell ref="T42:T43"/>
    <mergeCell ref="U42:U43"/>
    <mergeCell ref="P60:S60"/>
    <mergeCell ref="B58:U58"/>
    <mergeCell ref="B64:K64"/>
    <mergeCell ref="G41:S41"/>
    <mergeCell ref="G42:H42"/>
    <mergeCell ref="I42:J42"/>
    <mergeCell ref="K42:L42"/>
    <mergeCell ref="M42:N42"/>
    <mergeCell ref="P42:Q42"/>
    <mergeCell ref="R42:S42"/>
    <mergeCell ref="A41:A43"/>
    <mergeCell ref="B41:B43"/>
    <mergeCell ref="C41:C43"/>
    <mergeCell ref="D41:D43"/>
    <mergeCell ref="E41:E43"/>
    <mergeCell ref="F41:F43"/>
    <mergeCell ref="Q40:S40"/>
    <mergeCell ref="B1:U6"/>
    <mergeCell ref="G7:S7"/>
    <mergeCell ref="G8:H8"/>
    <mergeCell ref="I8:J8"/>
    <mergeCell ref="K8:L8"/>
    <mergeCell ref="M8:N8"/>
    <mergeCell ref="P8:Q8"/>
    <mergeCell ref="R8:S8"/>
    <mergeCell ref="T8:T9"/>
    <mergeCell ref="U8:U9"/>
    <mergeCell ref="A7:A9"/>
    <mergeCell ref="B7:B9"/>
    <mergeCell ref="C7:C9"/>
    <mergeCell ref="D7:D9"/>
    <mergeCell ref="E7:E9"/>
    <mergeCell ref="F7:F9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B28">
      <selection activeCell="F6" sqref="F6"/>
    </sheetView>
  </sheetViews>
  <sheetFormatPr defaultColWidth="9.00390625" defaultRowHeight="12.75"/>
  <cols>
    <col min="1" max="1" width="4.625" style="2" customWidth="1"/>
    <col min="2" max="2" width="17.75390625" style="2" customWidth="1"/>
    <col min="3" max="3" width="8.75390625" style="9" customWidth="1"/>
    <col min="4" max="4" width="8.125" style="9" customWidth="1"/>
    <col min="5" max="5" width="9.75390625" style="9" customWidth="1"/>
    <col min="6" max="6" width="7.75390625" style="9" customWidth="1"/>
    <col min="7" max="7" width="5.875" style="2" customWidth="1"/>
    <col min="8" max="8" width="9.75390625" style="2" customWidth="1"/>
    <col min="9" max="9" width="6.00390625" style="17" customWidth="1"/>
    <col min="10" max="10" width="6.75390625" style="2" customWidth="1"/>
    <col min="11" max="11" width="3.875" style="2" customWidth="1"/>
    <col min="12" max="12" width="5.25390625" style="2" customWidth="1"/>
    <col min="13" max="13" width="3.875" style="17" customWidth="1"/>
    <col min="14" max="14" width="8.625" style="2" customWidth="1"/>
    <col min="15" max="15" width="9.125" style="2" hidden="1" customWidth="1"/>
    <col min="16" max="16" width="3.875" style="2" customWidth="1"/>
    <col min="17" max="17" width="7.25390625" style="2" customWidth="1"/>
    <col min="18" max="18" width="3.875" style="2" customWidth="1"/>
    <col min="19" max="19" width="7.25390625" style="2" customWidth="1"/>
    <col min="20" max="20" width="7.375" style="17" customWidth="1"/>
    <col min="21" max="21" width="10.00390625" style="14" customWidth="1"/>
    <col min="22" max="16384" width="9.125" style="2" customWidth="1"/>
  </cols>
  <sheetData>
    <row r="1" spans="1:21" ht="13.5" customHeight="1">
      <c r="A1" s="90" t="s">
        <v>0</v>
      </c>
      <c r="B1" s="91" t="s">
        <v>1</v>
      </c>
      <c r="C1" s="94" t="s">
        <v>23</v>
      </c>
      <c r="D1" s="94" t="s">
        <v>24</v>
      </c>
      <c r="E1" s="94" t="s">
        <v>25</v>
      </c>
      <c r="F1" s="94" t="s">
        <v>2</v>
      </c>
      <c r="G1" s="90" t="s">
        <v>3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8"/>
      <c r="U1" s="15"/>
    </row>
    <row r="2" spans="1:21" ht="23.25" customHeight="1">
      <c r="A2" s="90"/>
      <c r="B2" s="92"/>
      <c r="C2" s="94"/>
      <c r="D2" s="94"/>
      <c r="E2" s="94"/>
      <c r="F2" s="94"/>
      <c r="G2" s="90" t="s">
        <v>4</v>
      </c>
      <c r="H2" s="90"/>
      <c r="I2" s="100" t="s">
        <v>8</v>
      </c>
      <c r="J2" s="100"/>
      <c r="K2" s="100" t="s">
        <v>7</v>
      </c>
      <c r="L2" s="100"/>
      <c r="M2" s="101" t="s">
        <v>9</v>
      </c>
      <c r="N2" s="102"/>
      <c r="O2" s="29"/>
      <c r="P2" s="101" t="s">
        <v>11</v>
      </c>
      <c r="Q2" s="102"/>
      <c r="R2" s="101" t="s">
        <v>21</v>
      </c>
      <c r="S2" s="102"/>
      <c r="T2" s="103" t="s">
        <v>22</v>
      </c>
      <c r="U2" s="88" t="s">
        <v>6</v>
      </c>
    </row>
    <row r="3" spans="1:21" ht="25.5">
      <c r="A3" s="90"/>
      <c r="B3" s="93"/>
      <c r="C3" s="94"/>
      <c r="D3" s="94"/>
      <c r="E3" s="94"/>
      <c r="F3" s="94"/>
      <c r="G3" s="3" t="s">
        <v>5</v>
      </c>
      <c r="H3" s="1" t="s">
        <v>6</v>
      </c>
      <c r="I3" s="30" t="s">
        <v>5</v>
      </c>
      <c r="J3" s="28" t="s">
        <v>6</v>
      </c>
      <c r="K3" s="31" t="s">
        <v>5</v>
      </c>
      <c r="L3" s="28" t="s">
        <v>6</v>
      </c>
      <c r="M3" s="30" t="s">
        <v>5</v>
      </c>
      <c r="N3" s="28" t="s">
        <v>6</v>
      </c>
      <c r="O3" s="28" t="s">
        <v>6</v>
      </c>
      <c r="P3" s="31" t="s">
        <v>5</v>
      </c>
      <c r="Q3" s="28" t="s">
        <v>6</v>
      </c>
      <c r="R3" s="31" t="s">
        <v>5</v>
      </c>
      <c r="S3" s="28" t="s">
        <v>6</v>
      </c>
      <c r="T3" s="103"/>
      <c r="U3" s="89"/>
    </row>
    <row r="4" spans="1:21" ht="12.75" customHeight="1">
      <c r="A4" s="10">
        <v>1</v>
      </c>
      <c r="B4" s="20" t="s">
        <v>10</v>
      </c>
      <c r="C4" s="44">
        <v>450</v>
      </c>
      <c r="D4" s="44">
        <v>440</v>
      </c>
      <c r="E4" s="45">
        <v>500</v>
      </c>
      <c r="F4" s="44">
        <f>AVERAGE(C4:E4)</f>
        <v>463.3333333333333</v>
      </c>
      <c r="G4" s="21">
        <v>50</v>
      </c>
      <c r="H4" s="42">
        <f>F4*G4</f>
        <v>23166.666666666664</v>
      </c>
      <c r="I4" s="24"/>
      <c r="J4" s="32"/>
      <c r="K4" s="32"/>
      <c r="L4" s="32"/>
      <c r="M4" s="24"/>
      <c r="N4" s="50">
        <f>F4*M4</f>
        <v>0</v>
      </c>
      <c r="O4" s="32"/>
      <c r="P4" s="32"/>
      <c r="Q4" s="32"/>
      <c r="R4" s="32"/>
      <c r="S4" s="32"/>
      <c r="T4" s="19">
        <f>SUM(G4,I4,K4,M4,P4+R4)</f>
        <v>50</v>
      </c>
      <c r="U4" s="41">
        <f>(G4+I4+M4+P4+R4)*F4</f>
        <v>23166.666666666664</v>
      </c>
    </row>
    <row r="5" spans="1:21" ht="13.5" customHeight="1">
      <c r="A5" s="11">
        <v>2</v>
      </c>
      <c r="B5" s="22" t="s">
        <v>33</v>
      </c>
      <c r="C5" s="46">
        <v>450</v>
      </c>
      <c r="D5" s="46">
        <v>440</v>
      </c>
      <c r="E5" s="46">
        <v>500</v>
      </c>
      <c r="F5" s="46">
        <f aca="true" t="shared" si="0" ref="F5:F22">AVERAGE(C5:E5)</f>
        <v>463.3333333333333</v>
      </c>
      <c r="G5" s="23">
        <v>3</v>
      </c>
      <c r="H5" s="42">
        <f aca="true" t="shared" si="1" ref="H5:H31">F5*G5</f>
        <v>1390</v>
      </c>
      <c r="I5" s="23"/>
      <c r="J5" s="33"/>
      <c r="K5" s="34"/>
      <c r="L5" s="33"/>
      <c r="M5" s="23"/>
      <c r="N5" s="50">
        <f aca="true" t="shared" si="2" ref="N5:N31">F5*M5</f>
        <v>0</v>
      </c>
      <c r="O5" s="35"/>
      <c r="P5" s="33"/>
      <c r="Q5" s="33"/>
      <c r="R5" s="33"/>
      <c r="S5" s="33"/>
      <c r="T5" s="19">
        <f aca="true" t="shared" si="3" ref="T5:T31">SUM(G5,I5,K5,M5,P5+R5)</f>
        <v>3</v>
      </c>
      <c r="U5" s="41">
        <f>(G5+I5+K5+M5+P5+R5)*F5</f>
        <v>1390</v>
      </c>
    </row>
    <row r="6" spans="1:21" ht="12" customHeight="1">
      <c r="A6" s="11">
        <v>3</v>
      </c>
      <c r="B6" s="22" t="s">
        <v>34</v>
      </c>
      <c r="C6" s="46">
        <v>450</v>
      </c>
      <c r="D6" s="46">
        <v>440</v>
      </c>
      <c r="E6" s="46">
        <v>500</v>
      </c>
      <c r="F6" s="46">
        <f t="shared" si="0"/>
        <v>463.3333333333333</v>
      </c>
      <c r="G6" s="23">
        <v>2</v>
      </c>
      <c r="H6" s="42">
        <f t="shared" si="1"/>
        <v>926.6666666666666</v>
      </c>
      <c r="I6" s="23"/>
      <c r="J6" s="33"/>
      <c r="K6" s="35"/>
      <c r="L6" s="33"/>
      <c r="M6" s="23"/>
      <c r="N6" s="50">
        <f t="shared" si="2"/>
        <v>0</v>
      </c>
      <c r="O6" s="35"/>
      <c r="P6" s="33"/>
      <c r="Q6" s="33"/>
      <c r="R6" s="33"/>
      <c r="S6" s="33"/>
      <c r="T6" s="19">
        <f t="shared" si="3"/>
        <v>2</v>
      </c>
      <c r="U6" s="41">
        <f>(G6+I6+K6+M6+P6+R6)*F6</f>
        <v>926.6666666666666</v>
      </c>
    </row>
    <row r="7" spans="1:21" ht="12" customHeight="1">
      <c r="A7" s="10">
        <v>4</v>
      </c>
      <c r="B7" s="22" t="s">
        <v>15</v>
      </c>
      <c r="C7" s="44">
        <v>450</v>
      </c>
      <c r="D7" s="44">
        <v>440</v>
      </c>
      <c r="E7" s="44">
        <v>400</v>
      </c>
      <c r="F7" s="45">
        <f t="shared" si="0"/>
        <v>430</v>
      </c>
      <c r="G7" s="23">
        <v>18</v>
      </c>
      <c r="H7" s="42">
        <f t="shared" si="1"/>
        <v>7740</v>
      </c>
      <c r="I7" s="23"/>
      <c r="J7" s="33"/>
      <c r="K7" s="35"/>
      <c r="L7" s="33"/>
      <c r="M7" s="23"/>
      <c r="N7" s="50">
        <f t="shared" si="2"/>
        <v>0</v>
      </c>
      <c r="O7" s="35"/>
      <c r="P7" s="33"/>
      <c r="Q7" s="33"/>
      <c r="R7" s="33"/>
      <c r="S7" s="33"/>
      <c r="T7" s="19">
        <f t="shared" si="3"/>
        <v>18</v>
      </c>
      <c r="U7" s="41">
        <f aca="true" t="shared" si="4" ref="U7:U31">(G7+I7+M7+P7+R7)*F7</f>
        <v>7740</v>
      </c>
    </row>
    <row r="8" spans="1:21" ht="12" customHeight="1">
      <c r="A8" s="10">
        <v>5</v>
      </c>
      <c r="B8" s="22" t="s">
        <v>16</v>
      </c>
      <c r="C8" s="44">
        <v>450</v>
      </c>
      <c r="D8" s="44">
        <v>440</v>
      </c>
      <c r="E8" s="44">
        <v>400</v>
      </c>
      <c r="F8" s="45">
        <f t="shared" si="0"/>
        <v>430</v>
      </c>
      <c r="G8" s="24">
        <v>17</v>
      </c>
      <c r="H8" s="42">
        <f t="shared" si="1"/>
        <v>7310</v>
      </c>
      <c r="I8" s="24"/>
      <c r="J8" s="32"/>
      <c r="K8" s="32"/>
      <c r="L8" s="32"/>
      <c r="M8" s="24">
        <v>4</v>
      </c>
      <c r="N8" s="50">
        <f t="shared" si="2"/>
        <v>1720</v>
      </c>
      <c r="O8" s="32"/>
      <c r="P8" s="32"/>
      <c r="Q8" s="32"/>
      <c r="R8" s="32"/>
      <c r="S8" s="32"/>
      <c r="T8" s="19">
        <f t="shared" si="3"/>
        <v>21</v>
      </c>
      <c r="U8" s="41">
        <f t="shared" si="4"/>
        <v>9030</v>
      </c>
    </row>
    <row r="9" spans="1:21" ht="27" customHeight="1">
      <c r="A9" s="10">
        <v>6</v>
      </c>
      <c r="B9" s="20" t="s">
        <v>17</v>
      </c>
      <c r="C9" s="44">
        <v>450</v>
      </c>
      <c r="D9" s="44">
        <v>440</v>
      </c>
      <c r="E9" s="44">
        <v>400</v>
      </c>
      <c r="F9" s="45">
        <f t="shared" si="0"/>
        <v>430</v>
      </c>
      <c r="G9" s="24">
        <v>7</v>
      </c>
      <c r="H9" s="42">
        <f t="shared" si="1"/>
        <v>3010</v>
      </c>
      <c r="I9" s="24"/>
      <c r="J9" s="32"/>
      <c r="K9" s="32"/>
      <c r="L9" s="32"/>
      <c r="M9" s="24"/>
      <c r="N9" s="50">
        <f t="shared" si="2"/>
        <v>0</v>
      </c>
      <c r="O9" s="32"/>
      <c r="P9" s="32"/>
      <c r="Q9" s="32"/>
      <c r="R9" s="32"/>
      <c r="S9" s="32"/>
      <c r="T9" s="19">
        <f t="shared" si="3"/>
        <v>7</v>
      </c>
      <c r="U9" s="41">
        <f t="shared" si="4"/>
        <v>3010</v>
      </c>
    </row>
    <row r="10" spans="1:21" ht="27" customHeight="1">
      <c r="A10" s="10">
        <v>7</v>
      </c>
      <c r="B10" s="22" t="s">
        <v>26</v>
      </c>
      <c r="C10" s="44">
        <v>850</v>
      </c>
      <c r="D10" s="44">
        <v>750</v>
      </c>
      <c r="E10" s="44">
        <v>900</v>
      </c>
      <c r="F10" s="44">
        <f t="shared" si="0"/>
        <v>833.3333333333334</v>
      </c>
      <c r="G10" s="25">
        <v>1</v>
      </c>
      <c r="H10" s="42">
        <f t="shared" si="1"/>
        <v>833.3333333333334</v>
      </c>
      <c r="I10" s="36"/>
      <c r="J10" s="37"/>
      <c r="K10" s="37"/>
      <c r="L10" s="38"/>
      <c r="M10" s="36"/>
      <c r="N10" s="50">
        <f t="shared" si="2"/>
        <v>0</v>
      </c>
      <c r="O10" s="37"/>
      <c r="P10" s="37"/>
      <c r="Q10" s="37"/>
      <c r="R10" s="37"/>
      <c r="S10" s="37"/>
      <c r="T10" s="19">
        <f t="shared" si="3"/>
        <v>1</v>
      </c>
      <c r="U10" s="41">
        <f t="shared" si="4"/>
        <v>833.3333333333334</v>
      </c>
    </row>
    <row r="11" spans="1:21" ht="27" customHeight="1">
      <c r="A11" s="10">
        <v>8</v>
      </c>
      <c r="B11" s="22" t="s">
        <v>27</v>
      </c>
      <c r="C11" s="44">
        <v>850</v>
      </c>
      <c r="D11" s="44">
        <v>750</v>
      </c>
      <c r="E11" s="44">
        <v>900</v>
      </c>
      <c r="F11" s="44">
        <f t="shared" si="0"/>
        <v>833.3333333333334</v>
      </c>
      <c r="G11" s="24">
        <v>1</v>
      </c>
      <c r="H11" s="42">
        <f t="shared" si="1"/>
        <v>833.3333333333334</v>
      </c>
      <c r="I11" s="23"/>
      <c r="J11" s="33"/>
      <c r="K11" s="33"/>
      <c r="L11" s="32"/>
      <c r="M11" s="23"/>
      <c r="N11" s="50">
        <f t="shared" si="2"/>
        <v>0</v>
      </c>
      <c r="O11" s="33"/>
      <c r="P11" s="33"/>
      <c r="Q11" s="33"/>
      <c r="R11" s="33"/>
      <c r="S11" s="33"/>
      <c r="T11" s="19">
        <f t="shared" si="3"/>
        <v>1</v>
      </c>
      <c r="U11" s="41">
        <f t="shared" si="4"/>
        <v>833.3333333333334</v>
      </c>
    </row>
    <row r="12" spans="1:21" ht="27" customHeight="1">
      <c r="A12" s="10">
        <v>9</v>
      </c>
      <c r="B12" s="20" t="s">
        <v>28</v>
      </c>
      <c r="C12" s="44">
        <v>850</v>
      </c>
      <c r="D12" s="44">
        <v>750</v>
      </c>
      <c r="E12" s="44">
        <v>900</v>
      </c>
      <c r="F12" s="44">
        <f t="shared" si="0"/>
        <v>833.3333333333334</v>
      </c>
      <c r="G12" s="24">
        <v>1</v>
      </c>
      <c r="H12" s="42">
        <f t="shared" si="1"/>
        <v>833.3333333333334</v>
      </c>
      <c r="I12" s="24"/>
      <c r="J12" s="32"/>
      <c r="K12" s="32"/>
      <c r="L12" s="32"/>
      <c r="M12" s="24"/>
      <c r="N12" s="50">
        <f t="shared" si="2"/>
        <v>0</v>
      </c>
      <c r="O12" s="32"/>
      <c r="P12" s="32"/>
      <c r="Q12" s="32"/>
      <c r="R12" s="32"/>
      <c r="S12" s="32"/>
      <c r="T12" s="19">
        <f t="shared" si="3"/>
        <v>1</v>
      </c>
      <c r="U12" s="41">
        <f t="shared" si="4"/>
        <v>833.3333333333334</v>
      </c>
    </row>
    <row r="13" spans="1:21" ht="27" customHeight="1">
      <c r="A13" s="10">
        <v>10</v>
      </c>
      <c r="B13" s="20" t="s">
        <v>29</v>
      </c>
      <c r="C13" s="44">
        <v>850</v>
      </c>
      <c r="D13" s="44">
        <v>750</v>
      </c>
      <c r="E13" s="44">
        <v>900</v>
      </c>
      <c r="F13" s="44">
        <f t="shared" si="0"/>
        <v>833.3333333333334</v>
      </c>
      <c r="G13" s="24">
        <v>1</v>
      </c>
      <c r="H13" s="42">
        <f t="shared" si="1"/>
        <v>833.3333333333334</v>
      </c>
      <c r="I13" s="24"/>
      <c r="J13" s="32"/>
      <c r="K13" s="32"/>
      <c r="L13" s="32"/>
      <c r="M13" s="24"/>
      <c r="N13" s="50">
        <f t="shared" si="2"/>
        <v>0</v>
      </c>
      <c r="O13" s="32"/>
      <c r="P13" s="32"/>
      <c r="Q13" s="32"/>
      <c r="R13" s="32"/>
      <c r="S13" s="32"/>
      <c r="T13" s="19">
        <f t="shared" si="3"/>
        <v>1</v>
      </c>
      <c r="U13" s="41">
        <f t="shared" si="4"/>
        <v>833.3333333333334</v>
      </c>
    </row>
    <row r="14" spans="1:21" ht="27" customHeight="1">
      <c r="A14" s="10">
        <v>11</v>
      </c>
      <c r="B14" s="26" t="s">
        <v>30</v>
      </c>
      <c r="C14" s="44">
        <v>500</v>
      </c>
      <c r="D14" s="44">
        <v>440</v>
      </c>
      <c r="E14" s="44">
        <v>500</v>
      </c>
      <c r="F14" s="44">
        <f t="shared" si="0"/>
        <v>480</v>
      </c>
      <c r="G14" s="21">
        <v>30</v>
      </c>
      <c r="H14" s="42">
        <f t="shared" si="1"/>
        <v>14400</v>
      </c>
      <c r="I14" s="24"/>
      <c r="J14" s="32"/>
      <c r="K14" s="32"/>
      <c r="L14" s="32"/>
      <c r="M14" s="24"/>
      <c r="N14" s="50">
        <f t="shared" si="2"/>
        <v>0</v>
      </c>
      <c r="O14" s="32"/>
      <c r="P14" s="32"/>
      <c r="Q14" s="32"/>
      <c r="R14" s="32"/>
      <c r="S14" s="32"/>
      <c r="T14" s="19">
        <f t="shared" si="3"/>
        <v>30</v>
      </c>
      <c r="U14" s="41">
        <f t="shared" si="4"/>
        <v>14400</v>
      </c>
    </row>
    <row r="15" spans="1:21" ht="14.25" customHeight="1">
      <c r="A15" s="10">
        <v>12</v>
      </c>
      <c r="B15" s="26" t="s">
        <v>32</v>
      </c>
      <c r="C15" s="44">
        <v>500</v>
      </c>
      <c r="D15" s="44">
        <v>440</v>
      </c>
      <c r="E15" s="44">
        <v>600</v>
      </c>
      <c r="F15" s="44">
        <f t="shared" si="0"/>
        <v>513.3333333333334</v>
      </c>
      <c r="G15" s="21">
        <v>1</v>
      </c>
      <c r="H15" s="42">
        <f t="shared" si="1"/>
        <v>513.3333333333334</v>
      </c>
      <c r="I15" s="23"/>
      <c r="J15" s="33"/>
      <c r="K15" s="33"/>
      <c r="L15" s="33"/>
      <c r="M15" s="23"/>
      <c r="N15" s="50">
        <f t="shared" si="2"/>
        <v>0</v>
      </c>
      <c r="O15" s="33"/>
      <c r="P15" s="33"/>
      <c r="Q15" s="33"/>
      <c r="R15" s="33"/>
      <c r="S15" s="33"/>
      <c r="T15" s="19">
        <f t="shared" si="3"/>
        <v>1</v>
      </c>
      <c r="U15" s="41">
        <f>(G15+I15+K15+M15+P15+R15)*F15</f>
        <v>513.3333333333334</v>
      </c>
    </row>
    <row r="16" spans="1:21" ht="29.25" customHeight="1">
      <c r="A16" s="10">
        <v>13</v>
      </c>
      <c r="B16" s="26" t="s">
        <v>41</v>
      </c>
      <c r="C16" s="44">
        <v>1200</v>
      </c>
      <c r="D16" s="44">
        <v>850</v>
      </c>
      <c r="E16" s="44">
        <v>800</v>
      </c>
      <c r="F16" s="44">
        <f t="shared" si="0"/>
        <v>950</v>
      </c>
      <c r="G16" s="21">
        <v>1</v>
      </c>
      <c r="H16" s="42">
        <f t="shared" si="1"/>
        <v>950</v>
      </c>
      <c r="I16" s="24"/>
      <c r="J16" s="32"/>
      <c r="K16" s="32"/>
      <c r="L16" s="32"/>
      <c r="M16" s="24">
        <v>2</v>
      </c>
      <c r="N16" s="50">
        <f t="shared" si="2"/>
        <v>1900</v>
      </c>
      <c r="O16" s="32"/>
      <c r="P16" s="32"/>
      <c r="Q16" s="32"/>
      <c r="R16" s="32"/>
      <c r="S16" s="32"/>
      <c r="T16" s="19">
        <f t="shared" si="3"/>
        <v>3</v>
      </c>
      <c r="U16" s="41">
        <f>(G16+I16+K16+M16+P16+R16)*F16</f>
        <v>2850</v>
      </c>
    </row>
    <row r="17" spans="1:21" ht="25.5" customHeight="1">
      <c r="A17" s="10">
        <v>14</v>
      </c>
      <c r="B17" s="27" t="s">
        <v>43</v>
      </c>
      <c r="C17" s="44">
        <v>1200</v>
      </c>
      <c r="D17" s="44">
        <v>850</v>
      </c>
      <c r="E17" s="44">
        <v>800</v>
      </c>
      <c r="F17" s="44">
        <f t="shared" si="0"/>
        <v>950</v>
      </c>
      <c r="G17" s="21">
        <v>0</v>
      </c>
      <c r="H17" s="42">
        <f t="shared" si="1"/>
        <v>0</v>
      </c>
      <c r="I17" s="23"/>
      <c r="J17" s="33"/>
      <c r="K17" s="33"/>
      <c r="L17" s="33"/>
      <c r="M17" s="23">
        <v>2</v>
      </c>
      <c r="N17" s="50">
        <f t="shared" si="2"/>
        <v>1900</v>
      </c>
      <c r="O17" s="33"/>
      <c r="P17" s="33"/>
      <c r="Q17" s="33"/>
      <c r="R17" s="33"/>
      <c r="S17" s="33"/>
      <c r="T17" s="19">
        <f t="shared" si="3"/>
        <v>2</v>
      </c>
      <c r="U17" s="41">
        <f>(G17+I17+K17+M17+P17+R17)*F17</f>
        <v>1900</v>
      </c>
    </row>
    <row r="18" spans="1:21" ht="39" customHeight="1">
      <c r="A18" s="11">
        <v>15</v>
      </c>
      <c r="B18" s="22" t="s">
        <v>18</v>
      </c>
      <c r="C18" s="46">
        <v>600</v>
      </c>
      <c r="D18" s="46">
        <v>550</v>
      </c>
      <c r="E18" s="46">
        <v>700</v>
      </c>
      <c r="F18" s="46">
        <f t="shared" si="0"/>
        <v>616.6666666666666</v>
      </c>
      <c r="G18" s="23">
        <v>13</v>
      </c>
      <c r="H18" s="42">
        <f t="shared" si="1"/>
        <v>8016.666666666666</v>
      </c>
      <c r="I18" s="23"/>
      <c r="J18" s="33"/>
      <c r="K18" s="33"/>
      <c r="L18" s="33"/>
      <c r="M18" s="23">
        <v>8</v>
      </c>
      <c r="N18" s="50">
        <f t="shared" si="2"/>
        <v>4933.333333333333</v>
      </c>
      <c r="O18" s="33"/>
      <c r="P18" s="33"/>
      <c r="Q18" s="33"/>
      <c r="R18" s="33"/>
      <c r="S18" s="33"/>
      <c r="T18" s="19">
        <f t="shared" si="3"/>
        <v>21</v>
      </c>
      <c r="U18" s="41">
        <f t="shared" si="4"/>
        <v>12950</v>
      </c>
    </row>
    <row r="19" spans="1:21" ht="27" customHeight="1">
      <c r="A19" s="11">
        <v>16</v>
      </c>
      <c r="B19" s="22" t="s">
        <v>13</v>
      </c>
      <c r="C19" s="46">
        <v>600</v>
      </c>
      <c r="D19" s="46">
        <v>550</v>
      </c>
      <c r="E19" s="46">
        <v>800</v>
      </c>
      <c r="F19" s="46">
        <f t="shared" si="0"/>
        <v>650</v>
      </c>
      <c r="G19" s="23">
        <v>7</v>
      </c>
      <c r="H19" s="42">
        <f t="shared" si="1"/>
        <v>4550</v>
      </c>
      <c r="I19" s="23">
        <v>5</v>
      </c>
      <c r="J19" s="49">
        <f>F19*I19</f>
        <v>3250</v>
      </c>
      <c r="K19" s="33"/>
      <c r="L19" s="33"/>
      <c r="M19" s="23"/>
      <c r="N19" s="50">
        <f t="shared" si="2"/>
        <v>0</v>
      </c>
      <c r="O19" s="33"/>
      <c r="P19" s="33"/>
      <c r="Q19" s="33"/>
      <c r="R19" s="33"/>
      <c r="S19" s="33"/>
      <c r="T19" s="19">
        <f t="shared" si="3"/>
        <v>12</v>
      </c>
      <c r="U19" s="41">
        <f t="shared" si="4"/>
        <v>7800</v>
      </c>
    </row>
    <row r="20" spans="1:21" ht="17.25" customHeight="1">
      <c r="A20" s="10">
        <v>20</v>
      </c>
      <c r="B20" s="20" t="s">
        <v>31</v>
      </c>
      <c r="C20" s="44">
        <v>450</v>
      </c>
      <c r="D20" s="44">
        <v>440</v>
      </c>
      <c r="E20" s="44">
        <v>400</v>
      </c>
      <c r="F20" s="44">
        <f t="shared" si="0"/>
        <v>430</v>
      </c>
      <c r="G20" s="24">
        <v>5</v>
      </c>
      <c r="H20" s="42">
        <f t="shared" si="1"/>
        <v>2150</v>
      </c>
      <c r="I20" s="24"/>
      <c r="J20" s="32"/>
      <c r="K20" s="32"/>
      <c r="L20" s="32"/>
      <c r="M20" s="24"/>
      <c r="N20" s="50">
        <f t="shared" si="2"/>
        <v>0</v>
      </c>
      <c r="O20" s="32"/>
      <c r="P20" s="32"/>
      <c r="Q20" s="32"/>
      <c r="R20" s="32"/>
      <c r="S20" s="32"/>
      <c r="T20" s="19">
        <f t="shared" si="3"/>
        <v>5</v>
      </c>
      <c r="U20" s="41">
        <f t="shared" si="4"/>
        <v>2150</v>
      </c>
    </row>
    <row r="21" spans="1:21" ht="26.25" customHeight="1">
      <c r="A21" s="11">
        <v>21</v>
      </c>
      <c r="B21" s="22" t="s">
        <v>19</v>
      </c>
      <c r="C21" s="46">
        <v>500</v>
      </c>
      <c r="D21" s="46">
        <v>440</v>
      </c>
      <c r="E21" s="46">
        <v>500</v>
      </c>
      <c r="F21" s="46">
        <f t="shared" si="0"/>
        <v>480</v>
      </c>
      <c r="G21" s="23">
        <v>8</v>
      </c>
      <c r="H21" s="42">
        <f t="shared" si="1"/>
        <v>3840</v>
      </c>
      <c r="I21" s="23"/>
      <c r="J21" s="33"/>
      <c r="K21" s="33"/>
      <c r="L21" s="33"/>
      <c r="M21" s="23"/>
      <c r="N21" s="50">
        <f t="shared" si="2"/>
        <v>0</v>
      </c>
      <c r="O21" s="32"/>
      <c r="P21" s="33"/>
      <c r="Q21" s="33"/>
      <c r="R21" s="33"/>
      <c r="S21" s="33"/>
      <c r="T21" s="19">
        <f t="shared" si="3"/>
        <v>8</v>
      </c>
      <c r="U21" s="41">
        <f t="shared" si="4"/>
        <v>3840</v>
      </c>
    </row>
    <row r="22" spans="1:21" ht="39.75" customHeight="1">
      <c r="A22" s="11">
        <v>22</v>
      </c>
      <c r="B22" s="22" t="s">
        <v>20</v>
      </c>
      <c r="C22" s="46">
        <v>1200</v>
      </c>
      <c r="D22" s="46">
        <v>800</v>
      </c>
      <c r="E22" s="46">
        <v>850</v>
      </c>
      <c r="F22" s="46">
        <f t="shared" si="0"/>
        <v>950</v>
      </c>
      <c r="G22" s="23">
        <v>18</v>
      </c>
      <c r="H22" s="42">
        <f t="shared" si="1"/>
        <v>17100</v>
      </c>
      <c r="I22" s="23"/>
      <c r="J22" s="33"/>
      <c r="K22" s="33"/>
      <c r="L22" s="33"/>
      <c r="M22" s="23">
        <v>4</v>
      </c>
      <c r="N22" s="50">
        <f t="shared" si="2"/>
        <v>3800</v>
      </c>
      <c r="O22" s="32"/>
      <c r="P22" s="33"/>
      <c r="Q22" s="33"/>
      <c r="R22" s="33"/>
      <c r="S22" s="33"/>
      <c r="T22" s="19">
        <f t="shared" si="3"/>
        <v>22</v>
      </c>
      <c r="U22" s="41">
        <f t="shared" si="4"/>
        <v>20900</v>
      </c>
    </row>
    <row r="23" spans="1:21" ht="19.5" customHeight="1">
      <c r="A23" s="10">
        <v>23</v>
      </c>
      <c r="B23" s="20" t="s">
        <v>35</v>
      </c>
      <c r="C23" s="44">
        <v>800</v>
      </c>
      <c r="D23" s="44">
        <v>550</v>
      </c>
      <c r="E23" s="44">
        <v>700</v>
      </c>
      <c r="F23" s="44">
        <f aca="true" t="shared" si="5" ref="F23:F30">AVERAGE(C23:E23)</f>
        <v>683.3333333333334</v>
      </c>
      <c r="G23" s="24">
        <v>1</v>
      </c>
      <c r="H23" s="42">
        <f t="shared" si="1"/>
        <v>683.3333333333334</v>
      </c>
      <c r="I23" s="24"/>
      <c r="J23" s="32"/>
      <c r="K23" s="32"/>
      <c r="L23" s="32"/>
      <c r="M23" s="24">
        <v>4</v>
      </c>
      <c r="N23" s="50">
        <f t="shared" si="2"/>
        <v>2733.3333333333335</v>
      </c>
      <c r="O23" s="32"/>
      <c r="P23" s="32"/>
      <c r="Q23" s="32"/>
      <c r="R23" s="32"/>
      <c r="S23" s="32"/>
      <c r="T23" s="19">
        <f t="shared" si="3"/>
        <v>5</v>
      </c>
      <c r="U23" s="41">
        <f t="shared" si="4"/>
        <v>3416.666666666667</v>
      </c>
    </row>
    <row r="24" spans="1:21" ht="38.25" customHeight="1">
      <c r="A24" s="10">
        <v>24</v>
      </c>
      <c r="B24" s="20" t="s">
        <v>36</v>
      </c>
      <c r="C24" s="44">
        <v>750</v>
      </c>
      <c r="D24" s="44">
        <v>550</v>
      </c>
      <c r="E24" s="44">
        <v>900</v>
      </c>
      <c r="F24" s="44">
        <f t="shared" si="5"/>
        <v>733.3333333333334</v>
      </c>
      <c r="G24" s="24">
        <v>0</v>
      </c>
      <c r="H24" s="42">
        <f t="shared" si="1"/>
        <v>0</v>
      </c>
      <c r="I24" s="24"/>
      <c r="J24" s="32"/>
      <c r="K24" s="32"/>
      <c r="L24" s="32"/>
      <c r="M24" s="24">
        <v>2</v>
      </c>
      <c r="N24" s="50">
        <f t="shared" si="2"/>
        <v>1466.6666666666667</v>
      </c>
      <c r="O24" s="32"/>
      <c r="P24" s="32"/>
      <c r="Q24" s="32"/>
      <c r="R24" s="32"/>
      <c r="S24" s="32"/>
      <c r="T24" s="19">
        <f t="shared" si="3"/>
        <v>2</v>
      </c>
      <c r="U24" s="41">
        <f t="shared" si="4"/>
        <v>1466.6666666666667</v>
      </c>
    </row>
    <row r="25" spans="1:21" ht="39" customHeight="1">
      <c r="A25" s="10">
        <v>25</v>
      </c>
      <c r="B25" s="20" t="s">
        <v>37</v>
      </c>
      <c r="C25" s="44">
        <v>750</v>
      </c>
      <c r="D25" s="44">
        <v>550</v>
      </c>
      <c r="E25" s="44">
        <v>900</v>
      </c>
      <c r="F25" s="44">
        <f t="shared" si="5"/>
        <v>733.3333333333334</v>
      </c>
      <c r="G25" s="24">
        <v>0</v>
      </c>
      <c r="H25" s="42">
        <f t="shared" si="1"/>
        <v>0</v>
      </c>
      <c r="I25" s="24"/>
      <c r="J25" s="32"/>
      <c r="K25" s="32"/>
      <c r="L25" s="32"/>
      <c r="M25" s="24">
        <v>2</v>
      </c>
      <c r="N25" s="50">
        <f t="shared" si="2"/>
        <v>1466.6666666666667</v>
      </c>
      <c r="O25" s="32"/>
      <c r="P25" s="32"/>
      <c r="Q25" s="32"/>
      <c r="R25" s="32"/>
      <c r="S25" s="32"/>
      <c r="T25" s="19">
        <f t="shared" si="3"/>
        <v>2</v>
      </c>
      <c r="U25" s="41">
        <f t="shared" si="4"/>
        <v>1466.6666666666667</v>
      </c>
    </row>
    <row r="26" spans="1:21" ht="39" customHeight="1">
      <c r="A26" s="10">
        <v>26</v>
      </c>
      <c r="B26" s="20" t="s">
        <v>38</v>
      </c>
      <c r="C26" s="44">
        <v>750</v>
      </c>
      <c r="D26" s="44">
        <v>550</v>
      </c>
      <c r="E26" s="44">
        <v>900</v>
      </c>
      <c r="F26" s="44">
        <f t="shared" si="5"/>
        <v>733.3333333333334</v>
      </c>
      <c r="G26" s="24">
        <v>0</v>
      </c>
      <c r="H26" s="42">
        <f t="shared" si="1"/>
        <v>0</v>
      </c>
      <c r="I26" s="24"/>
      <c r="J26" s="32"/>
      <c r="K26" s="32"/>
      <c r="L26" s="32"/>
      <c r="M26" s="24">
        <v>2</v>
      </c>
      <c r="N26" s="50">
        <f t="shared" si="2"/>
        <v>1466.6666666666667</v>
      </c>
      <c r="O26" s="32"/>
      <c r="P26" s="32"/>
      <c r="Q26" s="32"/>
      <c r="R26" s="32"/>
      <c r="S26" s="32"/>
      <c r="T26" s="19">
        <f t="shared" si="3"/>
        <v>2</v>
      </c>
      <c r="U26" s="41">
        <f t="shared" si="4"/>
        <v>1466.6666666666667</v>
      </c>
    </row>
    <row r="27" spans="1:21" ht="36.75" customHeight="1">
      <c r="A27" s="10">
        <v>27</v>
      </c>
      <c r="B27" s="20" t="s">
        <v>39</v>
      </c>
      <c r="C27" s="44">
        <v>750</v>
      </c>
      <c r="D27" s="44">
        <v>550</v>
      </c>
      <c r="E27" s="44">
        <v>900</v>
      </c>
      <c r="F27" s="44">
        <f t="shared" si="5"/>
        <v>733.3333333333334</v>
      </c>
      <c r="G27" s="24">
        <v>0</v>
      </c>
      <c r="H27" s="42">
        <f t="shared" si="1"/>
        <v>0</v>
      </c>
      <c r="I27" s="24"/>
      <c r="J27" s="32"/>
      <c r="K27" s="32"/>
      <c r="L27" s="32"/>
      <c r="M27" s="24">
        <v>2</v>
      </c>
      <c r="N27" s="50">
        <f t="shared" si="2"/>
        <v>1466.6666666666667</v>
      </c>
      <c r="O27" s="32"/>
      <c r="P27" s="32"/>
      <c r="Q27" s="32"/>
      <c r="R27" s="32"/>
      <c r="S27" s="32"/>
      <c r="T27" s="19">
        <f t="shared" si="3"/>
        <v>2</v>
      </c>
      <c r="U27" s="41">
        <f t="shared" si="4"/>
        <v>1466.6666666666667</v>
      </c>
    </row>
    <row r="28" spans="1:21" ht="48.75" customHeight="1">
      <c r="A28" s="10">
        <v>28</v>
      </c>
      <c r="B28" s="20" t="s">
        <v>40</v>
      </c>
      <c r="C28" s="44">
        <v>1200</v>
      </c>
      <c r="D28" s="44">
        <v>850</v>
      </c>
      <c r="E28" s="44">
        <v>800</v>
      </c>
      <c r="F28" s="47">
        <f>AVERAGE(C28:E28)</f>
        <v>950</v>
      </c>
      <c r="G28" s="24">
        <v>0</v>
      </c>
      <c r="H28" s="42">
        <f t="shared" si="1"/>
        <v>0</v>
      </c>
      <c r="I28" s="24"/>
      <c r="J28" s="32"/>
      <c r="K28" s="32"/>
      <c r="L28" s="32"/>
      <c r="M28" s="24">
        <v>2</v>
      </c>
      <c r="N28" s="50">
        <f t="shared" si="2"/>
        <v>1900</v>
      </c>
      <c r="O28" s="32"/>
      <c r="P28" s="32"/>
      <c r="Q28" s="32"/>
      <c r="R28" s="32"/>
      <c r="S28" s="32"/>
      <c r="T28" s="19">
        <f t="shared" si="3"/>
        <v>2</v>
      </c>
      <c r="U28" s="41">
        <f t="shared" si="4"/>
        <v>1900</v>
      </c>
    </row>
    <row r="29" spans="1:21" ht="39.75" customHeight="1">
      <c r="A29" s="11">
        <v>29</v>
      </c>
      <c r="B29" s="20" t="s">
        <v>40</v>
      </c>
      <c r="C29" s="46">
        <v>1200</v>
      </c>
      <c r="D29" s="46">
        <v>850</v>
      </c>
      <c r="E29" s="46">
        <v>800</v>
      </c>
      <c r="F29" s="46">
        <f t="shared" si="5"/>
        <v>950</v>
      </c>
      <c r="G29" s="24">
        <v>0</v>
      </c>
      <c r="H29" s="42">
        <f t="shared" si="1"/>
        <v>0</v>
      </c>
      <c r="I29" s="24"/>
      <c r="J29" s="32"/>
      <c r="K29" s="32"/>
      <c r="L29" s="32"/>
      <c r="M29" s="24">
        <v>2</v>
      </c>
      <c r="N29" s="50">
        <f t="shared" si="2"/>
        <v>1900</v>
      </c>
      <c r="O29" s="32"/>
      <c r="P29" s="32"/>
      <c r="Q29" s="32"/>
      <c r="R29" s="32"/>
      <c r="S29" s="32"/>
      <c r="T29" s="19">
        <f t="shared" si="3"/>
        <v>2</v>
      </c>
      <c r="U29" s="41">
        <f t="shared" si="4"/>
        <v>1900</v>
      </c>
    </row>
    <row r="30" spans="1:21" ht="39" customHeight="1">
      <c r="A30" s="10">
        <v>30</v>
      </c>
      <c r="B30" s="20" t="s">
        <v>40</v>
      </c>
      <c r="C30" s="44">
        <v>1200</v>
      </c>
      <c r="D30" s="44">
        <v>850</v>
      </c>
      <c r="E30" s="44">
        <v>800</v>
      </c>
      <c r="F30" s="44">
        <f t="shared" si="5"/>
        <v>950</v>
      </c>
      <c r="G30" s="24">
        <v>0</v>
      </c>
      <c r="H30" s="42">
        <f t="shared" si="1"/>
        <v>0</v>
      </c>
      <c r="I30" s="24"/>
      <c r="J30" s="32"/>
      <c r="K30" s="32"/>
      <c r="L30" s="32"/>
      <c r="M30" s="24">
        <v>2</v>
      </c>
      <c r="N30" s="50">
        <f t="shared" si="2"/>
        <v>1900</v>
      </c>
      <c r="O30" s="32"/>
      <c r="P30" s="32"/>
      <c r="Q30" s="32"/>
      <c r="R30" s="32"/>
      <c r="S30" s="32"/>
      <c r="T30" s="19">
        <f t="shared" si="3"/>
        <v>2</v>
      </c>
      <c r="U30" s="41">
        <f t="shared" si="4"/>
        <v>1900</v>
      </c>
    </row>
    <row r="31" spans="1:21" ht="44.25" customHeight="1">
      <c r="A31" s="10">
        <v>31</v>
      </c>
      <c r="B31" s="20" t="s">
        <v>40</v>
      </c>
      <c r="C31" s="44">
        <v>1200</v>
      </c>
      <c r="D31" s="44">
        <v>850</v>
      </c>
      <c r="E31" s="44">
        <v>800</v>
      </c>
      <c r="F31" s="44">
        <f>AVERAGE(C31:E31)</f>
        <v>950</v>
      </c>
      <c r="G31" s="24">
        <v>0</v>
      </c>
      <c r="H31" s="42">
        <f t="shared" si="1"/>
        <v>0</v>
      </c>
      <c r="I31" s="24"/>
      <c r="J31" s="32"/>
      <c r="K31" s="32"/>
      <c r="L31" s="32"/>
      <c r="M31" s="24">
        <v>2</v>
      </c>
      <c r="N31" s="50">
        <f t="shared" si="2"/>
        <v>1900</v>
      </c>
      <c r="O31" s="32"/>
      <c r="P31" s="32"/>
      <c r="Q31" s="32"/>
      <c r="R31" s="32"/>
      <c r="S31" s="32"/>
      <c r="T31" s="19">
        <f t="shared" si="3"/>
        <v>2</v>
      </c>
      <c r="U31" s="41">
        <f t="shared" si="4"/>
        <v>1900</v>
      </c>
    </row>
    <row r="32" spans="1:21" ht="18.75" customHeight="1">
      <c r="A32" s="1">
        <v>40</v>
      </c>
      <c r="B32" s="4" t="s">
        <v>12</v>
      </c>
      <c r="C32" s="48">
        <f aca="true" t="shared" si="6" ref="C32:J32">SUM(C4:C31)</f>
        <v>21450</v>
      </c>
      <c r="D32" s="48">
        <f t="shared" si="6"/>
        <v>17150</v>
      </c>
      <c r="E32" s="48">
        <f t="shared" si="6"/>
        <v>19750</v>
      </c>
      <c r="F32" s="48">
        <f t="shared" si="6"/>
        <v>19450</v>
      </c>
      <c r="G32" s="52">
        <f t="shared" si="6"/>
        <v>185</v>
      </c>
      <c r="H32" s="43">
        <f t="shared" si="6"/>
        <v>99080</v>
      </c>
      <c r="I32" s="24">
        <f t="shared" si="6"/>
        <v>5</v>
      </c>
      <c r="J32" s="39">
        <f t="shared" si="6"/>
        <v>3250</v>
      </c>
      <c r="K32" s="39"/>
      <c r="L32" s="39"/>
      <c r="M32" s="40">
        <f>SUM(M4:M31)</f>
        <v>40</v>
      </c>
      <c r="N32" s="51">
        <f>SUM(N4:N31)</f>
        <v>30453.333333333336</v>
      </c>
      <c r="O32" s="39"/>
      <c r="P32" s="39"/>
      <c r="Q32" s="39"/>
      <c r="R32" s="39"/>
      <c r="S32" s="39"/>
      <c r="T32" s="19">
        <f>SUM(G32,I32,K32,M32,P32+R32)</f>
        <v>230</v>
      </c>
      <c r="U32" s="41">
        <f>SUM(U4:U31)</f>
        <v>132783.33333333337</v>
      </c>
    </row>
    <row r="33" spans="1:20" ht="12" customHeight="1">
      <c r="A33" s="5"/>
      <c r="B33" s="5"/>
      <c r="C33" s="12"/>
      <c r="D33" s="13"/>
      <c r="E33" s="13"/>
      <c r="F33" s="13"/>
      <c r="G33" s="5"/>
      <c r="H33" s="5"/>
      <c r="I33" s="16"/>
      <c r="J33" s="5"/>
      <c r="K33" s="5"/>
      <c r="L33" s="5"/>
      <c r="M33" s="16"/>
      <c r="N33" s="5"/>
      <c r="O33" s="5"/>
      <c r="P33" s="5"/>
      <c r="Q33" s="5"/>
      <c r="R33" s="5"/>
      <c r="S33" s="5"/>
      <c r="T33" s="16"/>
    </row>
    <row r="34" spans="1:20" ht="12" customHeight="1">
      <c r="A34" s="5"/>
      <c r="B34" s="5" t="s">
        <v>14</v>
      </c>
      <c r="C34" s="8"/>
      <c r="D34" s="8"/>
      <c r="E34" s="8"/>
      <c r="F34" s="8"/>
      <c r="G34" s="5"/>
      <c r="H34" s="5"/>
      <c r="I34" s="16"/>
      <c r="J34" s="5"/>
      <c r="K34" s="5"/>
      <c r="L34" s="5"/>
      <c r="M34" s="16"/>
      <c r="N34" s="5"/>
      <c r="O34" s="5"/>
      <c r="P34" s="5"/>
      <c r="Q34" s="96" t="s">
        <v>42</v>
      </c>
      <c r="R34" s="96"/>
      <c r="S34" s="96"/>
      <c r="T34" s="16"/>
    </row>
    <row r="35" ht="12" customHeight="1"/>
    <row r="36" ht="12" customHeight="1"/>
    <row r="37" ht="12" customHeight="1"/>
    <row r="38" ht="12" customHeight="1"/>
    <row r="39" spans="3:21" ht="12.75" customHeight="1">
      <c r="C39" s="17"/>
      <c r="D39" s="2"/>
      <c r="E39" s="2"/>
      <c r="F39" s="2"/>
      <c r="G39" s="17"/>
      <c r="I39" s="2"/>
      <c r="M39" s="2"/>
      <c r="N39" s="17"/>
      <c r="O39" s="14"/>
      <c r="T39" s="2"/>
      <c r="U39" s="2"/>
    </row>
    <row r="40" spans="3:21" ht="12" customHeight="1">
      <c r="C40" s="17"/>
      <c r="D40" s="2"/>
      <c r="E40" s="2"/>
      <c r="F40" s="2"/>
      <c r="G40" s="17"/>
      <c r="I40" s="2"/>
      <c r="M40" s="2"/>
      <c r="N40" s="17"/>
      <c r="O40" s="14"/>
      <c r="T40" s="2"/>
      <c r="U40" s="2"/>
    </row>
    <row r="41" spans="3:21" ht="12" customHeight="1">
      <c r="C41" s="17"/>
      <c r="D41" s="2"/>
      <c r="E41" s="2"/>
      <c r="F41" s="2"/>
      <c r="G41" s="17"/>
      <c r="I41" s="2"/>
      <c r="M41" s="2"/>
      <c r="N41" s="17"/>
      <c r="O41" s="14"/>
      <c r="T41" s="2"/>
      <c r="U41" s="2"/>
    </row>
    <row r="42" spans="3:21" ht="12" customHeight="1">
      <c r="C42" s="17"/>
      <c r="D42" s="2"/>
      <c r="E42" s="2"/>
      <c r="F42" s="2"/>
      <c r="G42" s="17"/>
      <c r="I42" s="2"/>
      <c r="M42" s="2"/>
      <c r="N42" s="17"/>
      <c r="O42" s="14"/>
      <c r="T42" s="2"/>
      <c r="U42" s="2"/>
    </row>
    <row r="43" spans="3:21" ht="12" customHeight="1">
      <c r="C43" s="17"/>
      <c r="D43" s="2"/>
      <c r="E43" s="2"/>
      <c r="F43" s="2"/>
      <c r="G43" s="17"/>
      <c r="I43" s="2"/>
      <c r="M43" s="2"/>
      <c r="N43" s="17"/>
      <c r="O43" s="14"/>
      <c r="T43" s="2"/>
      <c r="U43" s="2"/>
    </row>
    <row r="44" spans="3:21" ht="12" customHeight="1">
      <c r="C44" s="17"/>
      <c r="D44" s="2"/>
      <c r="E44" s="2"/>
      <c r="F44" s="2"/>
      <c r="G44" s="17"/>
      <c r="I44" s="2"/>
      <c r="M44" s="2"/>
      <c r="N44" s="17"/>
      <c r="O44" s="14"/>
      <c r="T44" s="2"/>
      <c r="U44" s="2"/>
    </row>
    <row r="45" spans="3:21" ht="12" customHeight="1">
      <c r="C45" s="17"/>
      <c r="D45" s="2"/>
      <c r="E45" s="2"/>
      <c r="F45" s="2"/>
      <c r="G45" s="17"/>
      <c r="I45" s="2"/>
      <c r="M45" s="2"/>
      <c r="N45" s="17"/>
      <c r="O45" s="14"/>
      <c r="T45" s="2"/>
      <c r="U45" s="2"/>
    </row>
    <row r="46" spans="3:21" ht="12" customHeight="1">
      <c r="C46" s="17"/>
      <c r="D46" s="2"/>
      <c r="E46" s="2"/>
      <c r="F46" s="2"/>
      <c r="G46" s="17"/>
      <c r="I46" s="2"/>
      <c r="M46" s="2"/>
      <c r="N46" s="17"/>
      <c r="O46" s="14"/>
      <c r="T46" s="2"/>
      <c r="U46" s="2"/>
    </row>
    <row r="47" spans="3:21" ht="12" customHeight="1">
      <c r="C47" s="17"/>
      <c r="D47" s="2"/>
      <c r="E47" s="2"/>
      <c r="F47" s="2"/>
      <c r="G47" s="17"/>
      <c r="I47" s="2"/>
      <c r="M47" s="2"/>
      <c r="N47" s="17"/>
      <c r="O47" s="14"/>
      <c r="T47" s="2"/>
      <c r="U47" s="2"/>
    </row>
    <row r="48" spans="3:21" ht="12" customHeight="1">
      <c r="C48" s="17"/>
      <c r="D48" s="2"/>
      <c r="E48" s="2"/>
      <c r="F48" s="2"/>
      <c r="G48" s="17"/>
      <c r="I48" s="2"/>
      <c r="M48" s="2"/>
      <c r="N48" s="17"/>
      <c r="O48" s="14"/>
      <c r="T48" s="2"/>
      <c r="U48" s="2"/>
    </row>
    <row r="49" spans="3:21" ht="12" customHeight="1">
      <c r="C49" s="17"/>
      <c r="D49" s="2"/>
      <c r="E49" s="2"/>
      <c r="F49" s="2"/>
      <c r="G49" s="17"/>
      <c r="I49" s="2"/>
      <c r="M49" s="2"/>
      <c r="N49" s="17"/>
      <c r="O49" s="14"/>
      <c r="T49" s="2"/>
      <c r="U49" s="2"/>
    </row>
    <row r="50" spans="3:21" ht="12" customHeight="1">
      <c r="C50" s="17"/>
      <c r="D50" s="2"/>
      <c r="E50" s="2"/>
      <c r="F50" s="2"/>
      <c r="G50" s="17"/>
      <c r="I50" s="2"/>
      <c r="M50" s="2"/>
      <c r="N50" s="17"/>
      <c r="O50" s="14"/>
      <c r="T50" s="2"/>
      <c r="U50" s="2"/>
    </row>
    <row r="51" spans="3:21" ht="12" customHeight="1">
      <c r="C51" s="17"/>
      <c r="D51" s="2"/>
      <c r="E51" s="2"/>
      <c r="F51" s="2"/>
      <c r="G51" s="17"/>
      <c r="I51" s="2"/>
      <c r="M51" s="2"/>
      <c r="N51" s="17"/>
      <c r="O51" s="14"/>
      <c r="T51" s="2"/>
      <c r="U51" s="2"/>
    </row>
    <row r="52" spans="3:21" ht="12" customHeight="1">
      <c r="C52" s="17"/>
      <c r="D52" s="2"/>
      <c r="E52" s="2"/>
      <c r="F52" s="2"/>
      <c r="G52" s="17"/>
      <c r="I52" s="2"/>
      <c r="M52" s="2"/>
      <c r="N52" s="17"/>
      <c r="O52" s="14"/>
      <c r="T52" s="2"/>
      <c r="U52" s="2"/>
    </row>
    <row r="53" spans="3:21" ht="12" customHeight="1">
      <c r="C53" s="17"/>
      <c r="D53" s="2"/>
      <c r="E53" s="2"/>
      <c r="F53" s="2"/>
      <c r="G53" s="17"/>
      <c r="I53" s="2"/>
      <c r="M53" s="2"/>
      <c r="N53" s="17"/>
      <c r="O53" s="14"/>
      <c r="T53" s="2"/>
      <c r="U53" s="2"/>
    </row>
    <row r="54" spans="3:21" ht="12" customHeight="1">
      <c r="C54" s="17"/>
      <c r="D54" s="2"/>
      <c r="E54" s="2"/>
      <c r="F54" s="2"/>
      <c r="G54" s="17"/>
      <c r="I54" s="2"/>
      <c r="M54" s="2"/>
      <c r="N54" s="17"/>
      <c r="O54" s="14"/>
      <c r="T54" s="2"/>
      <c r="U54" s="2"/>
    </row>
    <row r="55" spans="3:21" ht="12" customHeight="1">
      <c r="C55" s="17"/>
      <c r="D55" s="2"/>
      <c r="E55" s="2"/>
      <c r="F55" s="2"/>
      <c r="G55" s="17"/>
      <c r="I55" s="2"/>
      <c r="M55" s="2"/>
      <c r="N55" s="17"/>
      <c r="O55" s="14"/>
      <c r="T55" s="2"/>
      <c r="U55" s="2"/>
    </row>
    <row r="56" spans="3:21" ht="12" customHeight="1">
      <c r="C56" s="17"/>
      <c r="D56" s="2"/>
      <c r="E56" s="2"/>
      <c r="F56" s="2"/>
      <c r="G56" s="17"/>
      <c r="I56" s="2"/>
      <c r="M56" s="2"/>
      <c r="N56" s="17"/>
      <c r="O56" s="14"/>
      <c r="T56" s="2"/>
      <c r="U56" s="2"/>
    </row>
    <row r="57" spans="3:21" ht="12" customHeight="1">
      <c r="C57" s="17"/>
      <c r="D57" s="2"/>
      <c r="E57" s="2"/>
      <c r="F57" s="2"/>
      <c r="G57" s="17"/>
      <c r="I57" s="2"/>
      <c r="M57" s="2"/>
      <c r="N57" s="17"/>
      <c r="O57" s="14"/>
      <c r="T57" s="2"/>
      <c r="U57" s="2"/>
    </row>
    <row r="58" spans="3:21" ht="12" customHeight="1">
      <c r="C58" s="17"/>
      <c r="D58" s="2"/>
      <c r="E58" s="2"/>
      <c r="F58" s="2"/>
      <c r="G58" s="17"/>
      <c r="I58" s="2"/>
      <c r="M58" s="2"/>
      <c r="N58" s="17"/>
      <c r="O58" s="14"/>
      <c r="T58" s="2"/>
      <c r="U58" s="2"/>
    </row>
    <row r="59" spans="3:21" ht="12" customHeight="1">
      <c r="C59" s="17"/>
      <c r="D59" s="2"/>
      <c r="E59" s="2"/>
      <c r="F59" s="2"/>
      <c r="G59" s="17"/>
      <c r="I59" s="2"/>
      <c r="M59" s="2"/>
      <c r="N59" s="17"/>
      <c r="O59" s="14"/>
      <c r="T59" s="2"/>
      <c r="U59" s="2"/>
    </row>
    <row r="60" spans="3:21" ht="12" customHeight="1">
      <c r="C60" s="17"/>
      <c r="D60" s="2"/>
      <c r="E60" s="2"/>
      <c r="F60" s="2"/>
      <c r="G60" s="17"/>
      <c r="I60" s="2"/>
      <c r="M60" s="2"/>
      <c r="N60" s="17"/>
      <c r="O60" s="14"/>
      <c r="T60" s="2"/>
      <c r="U60" s="2"/>
    </row>
    <row r="61" spans="3:21" ht="12" customHeight="1">
      <c r="C61" s="17"/>
      <c r="D61" s="2"/>
      <c r="E61" s="2"/>
      <c r="F61" s="2"/>
      <c r="G61" s="17"/>
      <c r="I61" s="2"/>
      <c r="M61" s="2"/>
      <c r="N61" s="17"/>
      <c r="O61" s="14"/>
      <c r="T61" s="2"/>
      <c r="U61" s="2"/>
    </row>
    <row r="62" spans="3:21" ht="12" customHeight="1">
      <c r="C62" s="17"/>
      <c r="D62" s="2"/>
      <c r="E62" s="2"/>
      <c r="F62" s="2"/>
      <c r="G62" s="17"/>
      <c r="I62" s="2"/>
      <c r="M62" s="2"/>
      <c r="N62" s="17"/>
      <c r="O62" s="14"/>
      <c r="T62" s="2"/>
      <c r="U62" s="2"/>
    </row>
    <row r="63" spans="3:21" ht="12" customHeight="1">
      <c r="C63" s="17"/>
      <c r="D63" s="2"/>
      <c r="E63" s="2"/>
      <c r="F63" s="2"/>
      <c r="G63" s="17"/>
      <c r="I63" s="2"/>
      <c r="M63" s="2"/>
      <c r="N63" s="17"/>
      <c r="O63" s="14"/>
      <c r="T63" s="2"/>
      <c r="U63" s="2"/>
    </row>
    <row r="64" spans="3:21" ht="12" customHeight="1">
      <c r="C64" s="17"/>
      <c r="D64" s="2"/>
      <c r="E64" s="2"/>
      <c r="F64" s="2"/>
      <c r="G64" s="17"/>
      <c r="I64" s="2"/>
      <c r="M64" s="2"/>
      <c r="N64" s="17"/>
      <c r="O64" s="14"/>
      <c r="T64" s="2"/>
      <c r="U64" s="2"/>
    </row>
    <row r="65" spans="3:21" ht="12" customHeight="1">
      <c r="C65" s="17"/>
      <c r="D65" s="2"/>
      <c r="E65" s="2"/>
      <c r="F65" s="2"/>
      <c r="G65" s="17"/>
      <c r="I65" s="2"/>
      <c r="M65" s="2"/>
      <c r="N65" s="17"/>
      <c r="O65" s="14"/>
      <c r="T65" s="2"/>
      <c r="U65" s="2"/>
    </row>
    <row r="66" spans="3:21" ht="47.25" customHeight="1">
      <c r="C66" s="17"/>
      <c r="D66" s="2"/>
      <c r="E66" s="2"/>
      <c r="F66" s="2"/>
      <c r="G66" s="17"/>
      <c r="I66" s="2"/>
      <c r="M66" s="2"/>
      <c r="N66" s="17"/>
      <c r="O66" s="14"/>
      <c r="T66" s="2"/>
      <c r="U66" s="2"/>
    </row>
    <row r="67" spans="3:21" ht="27" customHeight="1">
      <c r="C67" s="17"/>
      <c r="D67" s="2"/>
      <c r="E67" s="2"/>
      <c r="F67" s="2"/>
      <c r="G67" s="17"/>
      <c r="I67" s="2"/>
      <c r="M67" s="2"/>
      <c r="N67" s="17"/>
      <c r="O67" s="14"/>
      <c r="T67" s="2"/>
      <c r="U67" s="2"/>
    </row>
    <row r="68" spans="3:21" ht="28.5" customHeight="1">
      <c r="C68" s="17"/>
      <c r="D68" s="2"/>
      <c r="E68" s="2"/>
      <c r="F68" s="2"/>
      <c r="G68" s="17"/>
      <c r="I68" s="2"/>
      <c r="M68" s="2"/>
      <c r="N68" s="17"/>
      <c r="O68" s="14"/>
      <c r="T68" s="2"/>
      <c r="U68" s="2"/>
    </row>
    <row r="69" spans="3:21" ht="12" customHeight="1">
      <c r="C69" s="17"/>
      <c r="D69" s="2"/>
      <c r="E69" s="2"/>
      <c r="F69" s="2"/>
      <c r="G69" s="17"/>
      <c r="I69" s="2"/>
      <c r="M69" s="2"/>
      <c r="N69" s="17"/>
      <c r="O69" s="14"/>
      <c r="T69" s="2"/>
      <c r="U69" s="2"/>
    </row>
    <row r="70" spans="3:21" ht="35.25" customHeight="1">
      <c r="C70" s="17"/>
      <c r="D70" s="2"/>
      <c r="E70" s="2"/>
      <c r="F70" s="2"/>
      <c r="G70" s="17"/>
      <c r="I70" s="2"/>
      <c r="M70" s="2"/>
      <c r="N70" s="17"/>
      <c r="O70" s="14"/>
      <c r="T70" s="2"/>
      <c r="U70" s="2"/>
    </row>
    <row r="71" spans="3:21" ht="27.75" customHeight="1">
      <c r="C71" s="17"/>
      <c r="D71" s="2"/>
      <c r="E71" s="2"/>
      <c r="F71" s="2"/>
      <c r="G71" s="17"/>
      <c r="I71" s="2"/>
      <c r="M71" s="2"/>
      <c r="N71" s="17"/>
      <c r="O71" s="14"/>
      <c r="T71" s="2"/>
      <c r="U71" s="2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mergeCells count="16">
    <mergeCell ref="R2:S2"/>
    <mergeCell ref="Q34:S34"/>
    <mergeCell ref="M2:N2"/>
    <mergeCell ref="B1:B3"/>
    <mergeCell ref="G1:S1"/>
    <mergeCell ref="P2:Q2"/>
    <mergeCell ref="U2:U3"/>
    <mergeCell ref="G2:H2"/>
    <mergeCell ref="I2:J2"/>
    <mergeCell ref="K2:L2"/>
    <mergeCell ref="A1:A3"/>
    <mergeCell ref="C1:C3"/>
    <mergeCell ref="D1:D3"/>
    <mergeCell ref="E1:E3"/>
    <mergeCell ref="F1:F3"/>
    <mergeCell ref="T2:T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T61"/>
    </sheetView>
  </sheetViews>
  <sheetFormatPr defaultColWidth="9.00390625" defaultRowHeight="12.75"/>
  <cols>
    <col min="1" max="1" width="3.25390625" style="7" customWidth="1"/>
    <col min="2" max="2" width="10.75390625" style="7" customWidth="1"/>
    <col min="3" max="3" width="8.375" style="7" customWidth="1"/>
    <col min="4" max="4" width="7.625" style="7" customWidth="1"/>
    <col min="5" max="5" width="8.375" style="7" customWidth="1"/>
    <col min="6" max="6" width="9.125" style="7" customWidth="1"/>
    <col min="7" max="7" width="4.875" style="7" customWidth="1"/>
    <col min="8" max="8" width="10.00390625" style="7" customWidth="1"/>
    <col min="9" max="9" width="2.875" style="7" customWidth="1"/>
    <col min="10" max="10" width="10.00390625" style="7" customWidth="1"/>
    <col min="11" max="11" width="2.875" style="7" customWidth="1"/>
    <col min="12" max="12" width="10.125" style="7" customWidth="1"/>
    <col min="13" max="13" width="2.75390625" style="7" customWidth="1"/>
    <col min="14" max="14" width="9.875" style="7" customWidth="1"/>
    <col min="15" max="15" width="3.25390625" style="7" customWidth="1"/>
    <col min="16" max="16" width="9.25390625" style="7" customWidth="1"/>
    <col min="17" max="17" width="3.375" style="7" customWidth="1"/>
    <col min="18" max="18" width="10.00390625" style="7" customWidth="1"/>
    <col min="19" max="19" width="6.00390625" style="7" customWidth="1"/>
    <col min="20" max="20" width="11.25390625" style="7" bestFit="1" customWidth="1"/>
    <col min="21" max="16384" width="9.125" style="6" customWidth="1"/>
  </cols>
  <sheetData>
    <row r="1" s="7" customFormat="1" ht="14.25" customHeight="1"/>
    <row r="2" s="7" customFormat="1" ht="12.75" customHeight="1"/>
    <row r="3" s="7" customFormat="1" ht="15.75" customHeight="1"/>
    <row r="4" s="7" customFormat="1" ht="12.75"/>
    <row r="5" s="7" customFormat="1" ht="13.5" customHeight="1"/>
    <row r="6" s="7" customFormat="1" ht="12.75" customHeight="1"/>
    <row r="7" s="7" customFormat="1" ht="13.5" customHeight="1"/>
    <row r="8" s="7" customFormat="1" ht="12.75" customHeight="1"/>
    <row r="9" s="7" customFormat="1" ht="15.75" customHeight="1"/>
    <row r="10" s="7" customFormat="1" ht="12.75" customHeight="1"/>
    <row r="11" s="7" customFormat="1" ht="24" customHeight="1"/>
    <row r="12" s="7" customFormat="1" ht="12.75" customHeight="1"/>
    <row r="13" s="7" customFormat="1" ht="12.75" customHeight="1"/>
    <row r="14" s="7" customFormat="1" ht="12.75" customHeight="1"/>
    <row r="15" s="7" customFormat="1" ht="12.75" customHeight="1"/>
    <row r="16" s="7" customFormat="1" ht="12.75" customHeight="1"/>
    <row r="17" s="7" customFormat="1" ht="12.75" customHeight="1"/>
    <row r="18" s="7" customFormat="1" ht="12.75" customHeight="1"/>
    <row r="19" s="7" customFormat="1" ht="12.75" customHeight="1"/>
    <row r="20" s="7" customFormat="1" ht="12.75" customHeight="1"/>
    <row r="21" s="7" customFormat="1" ht="4.5" customHeight="1"/>
    <row r="22" s="7" customFormat="1" ht="15.75" customHeight="1"/>
    <row r="23" s="7" customFormat="1" ht="15.75" customHeight="1"/>
    <row r="24" s="7" customFormat="1" ht="22.5" customHeight="1"/>
    <row r="25" s="7" customFormat="1" ht="15" customHeight="1"/>
    <row r="26" s="7" customFormat="1" ht="12.75" customHeight="1"/>
    <row r="27" s="7" customFormat="1" ht="32.25" customHeight="1"/>
    <row r="28" s="7" customFormat="1" ht="15.75" customHeight="1"/>
    <row r="29" s="7" customFormat="1" ht="15.75" customHeight="1"/>
    <row r="30" s="7" customFormat="1" ht="12.75" customHeight="1"/>
    <row r="31" s="7" customFormat="1" ht="12.75" customHeight="1"/>
    <row r="32" s="7" customFormat="1" ht="32.25" customHeight="1"/>
    <row r="33" s="7" customFormat="1" ht="13.5" customHeight="1"/>
    <row r="34" s="7" customFormat="1" ht="14.25" customHeight="1"/>
    <row r="35" s="7" customFormat="1" ht="10.5" customHeight="1"/>
    <row r="36" s="7" customFormat="1" ht="12.75" customHeight="1"/>
    <row r="37" s="7" customFormat="1" ht="12.75" customHeight="1"/>
    <row r="38" s="7" customFormat="1" ht="13.5" customHeight="1"/>
    <row r="39" s="7" customFormat="1" ht="15" customHeight="1"/>
    <row r="40" s="7" customFormat="1" ht="15" customHeight="1"/>
    <row r="41" s="7" customFormat="1" ht="15" customHeight="1" hidden="1"/>
    <row r="42" s="7" customFormat="1" ht="12.75" customHeight="1"/>
    <row r="43" s="7" customFormat="1" ht="36.75" customHeight="1"/>
    <row r="44" s="7" customFormat="1" ht="15.75" customHeight="1"/>
    <row r="45" s="7" customFormat="1" ht="38.25" customHeight="1"/>
    <row r="46" s="7" customFormat="1" ht="14.25" customHeight="1" hidden="1"/>
    <row r="47" s="7" customFormat="1" ht="15" customHeight="1" hidden="1"/>
    <row r="48" s="7" customFormat="1" ht="12.75" customHeight="1"/>
    <row r="49" s="7" customFormat="1" ht="12.75" customHeight="1"/>
    <row r="50" s="7" customFormat="1" ht="12.75" customHeight="1"/>
    <row r="51" s="7" customFormat="1" ht="3" customHeight="1"/>
    <row r="52" s="7" customFormat="1" ht="12.75" customHeight="1"/>
    <row r="53" s="7" customFormat="1" ht="27.7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2.75" customHeight="1"/>
    <row r="62" s="7" customFormat="1" ht="15.75" customHeight="1"/>
    <row r="63" s="7" customFormat="1" ht="12.75" customHeight="1"/>
    <row r="64" s="7" customFormat="1" ht="16.5" customHeight="1"/>
    <row r="65" s="7" customFormat="1" ht="12.75" customHeight="1"/>
    <row r="66" s="7" customFormat="1" ht="1.5" customHeight="1"/>
    <row r="67" s="7" customFormat="1" ht="12.75" customHeight="1"/>
    <row r="68" s="7" customFormat="1" ht="21" customHeight="1"/>
    <row r="69" s="7" customFormat="1" ht="12.75" customHeight="1"/>
    <row r="70" s="7" customFormat="1" ht="15.75" customHeight="1"/>
    <row r="71" s="7" customFormat="1" ht="12.75" customHeight="1"/>
    <row r="72" s="7" customFormat="1" ht="50.25" customHeight="1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23.25" customHeight="1"/>
    <row r="86" s="7" customFormat="1" ht="26.25" customHeight="1"/>
    <row r="87" s="7" customFormat="1" ht="12.75"/>
    <row r="88" s="7" customFormat="1" ht="12.75"/>
    <row r="89" s="7" customFormat="1" ht="12.75"/>
    <row r="90" s="7" customFormat="1" ht="27" customHeight="1"/>
    <row r="91" s="7" customFormat="1" ht="15" customHeight="1"/>
    <row r="92" s="7" customFormat="1" ht="12.75" customHeight="1"/>
    <row r="93" s="7" customFormat="1" ht="36.75" customHeight="1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5" customHeight="1"/>
    <row r="100" s="7" customFormat="1" ht="12.75"/>
    <row r="101" s="7" customFormat="1" ht="12.75"/>
    <row r="109" s="7" customFormat="1" ht="12.75"/>
    <row r="111" s="7" customFormat="1" ht="15" customHeight="1"/>
  </sheetData>
  <sheetProtection/>
  <printOptions/>
  <pageMargins left="0" right="0" top="0.1968503937007874" bottom="0.1968503937007874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neledinskaya_ga</dc:creator>
  <cp:keywords/>
  <dc:description/>
  <cp:lastModifiedBy>Чичасова Екатерина Ивановна</cp:lastModifiedBy>
  <cp:lastPrinted>2015-08-19T05:58:42Z</cp:lastPrinted>
  <dcterms:created xsi:type="dcterms:W3CDTF">2012-02-03T03:19:16Z</dcterms:created>
  <dcterms:modified xsi:type="dcterms:W3CDTF">2015-08-19T06:00:12Z</dcterms:modified>
  <cp:category/>
  <cp:version/>
  <cp:contentType/>
  <cp:contentStatus/>
</cp:coreProperties>
</file>